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etys\Desktop\LEAF sec\Forms\"/>
    </mc:Choice>
  </mc:AlternateContent>
  <xr:revisionPtr revIDLastSave="0" documentId="13_ncr:1_{BA76EE8C-455E-4B22-8177-96AFCEB578D2}" xr6:coauthVersionLast="47" xr6:coauthVersionMax="47" xr10:uidLastSave="{00000000-0000-0000-0000-000000000000}"/>
  <bookViews>
    <workbookView xWindow="-110" yWindow="-110" windowWidth="19420" windowHeight="10420" activeTab="5" xr2:uid="{77BDF7A5-110B-4167-8728-18DB3741F513}"/>
  </bookViews>
  <sheets>
    <sheet name="Part1" sheetId="1" r:id="rId1"/>
    <sheet name="Part2" sheetId="4" r:id="rId2"/>
    <sheet name="Part3" sheetId="5" r:id="rId3"/>
    <sheet name="Part4" sheetId="6" r:id="rId4"/>
    <sheet name="Part5" sheetId="7" r:id="rId5"/>
    <sheet name="Part6" sheetId="8" r:id="rId6"/>
    <sheet name="Bonus" sheetId="12" r:id="rId7"/>
    <sheet name="Summary" sheetId="9" r:id="rId8"/>
    <sheet name="Resources" sheetId="11" r:id="rId9"/>
  </sheets>
  <definedNames>
    <definedName name="_Toc25842604" localSheetId="6">Bonus!#REF!</definedName>
    <definedName name="_Toc25842604" localSheetId="0">Part1!$B$2</definedName>
    <definedName name="_Toc25842604" localSheetId="1">Part2!$B$2</definedName>
    <definedName name="_Toc25842604" localSheetId="2">Part3!$B$2</definedName>
    <definedName name="_Toc25842604" localSheetId="3">Part4!$B$2</definedName>
    <definedName name="_Toc25842604" localSheetId="4">Part5!$B$2</definedName>
    <definedName name="_Toc25842604" localSheetId="5">Part6!$B$16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8" i="9" l="1"/>
  <c r="E30" i="9" s="1"/>
  <c r="E31" i="9" s="1"/>
  <c r="C30" i="9"/>
  <c r="D28" i="9"/>
  <c r="D30" i="9" s="1"/>
  <c r="D31" i="9" s="1"/>
  <c r="F45" i="6"/>
  <c r="D45" i="6"/>
  <c r="F45" i="8"/>
  <c r="E45" i="8"/>
  <c r="D45" i="8"/>
  <c r="F35" i="8"/>
  <c r="E35" i="8"/>
  <c r="D35" i="8"/>
  <c r="F16" i="8"/>
  <c r="E16" i="8"/>
  <c r="D16" i="8"/>
  <c r="F2" i="8"/>
  <c r="E2" i="8"/>
  <c r="D2" i="8"/>
  <c r="D35" i="7"/>
  <c r="F22" i="7"/>
  <c r="E22" i="7"/>
  <c r="D22" i="7"/>
  <c r="F10" i="7"/>
  <c r="E10" i="7"/>
  <c r="D10" i="7"/>
  <c r="F2" i="7"/>
  <c r="E2" i="7"/>
  <c r="D2" i="7"/>
  <c r="F32" i="6"/>
  <c r="E32" i="6"/>
  <c r="E45" i="6" s="1"/>
  <c r="D32" i="6"/>
  <c r="F25" i="6"/>
  <c r="E25" i="6"/>
  <c r="D25" i="6"/>
  <c r="D2" i="6"/>
  <c r="F2" i="6"/>
  <c r="E2" i="6"/>
  <c r="F23" i="5"/>
  <c r="E23" i="5"/>
  <c r="D23" i="5"/>
  <c r="F33" i="5"/>
  <c r="E33" i="5"/>
  <c r="D33" i="5"/>
  <c r="F15" i="5"/>
  <c r="E15" i="5"/>
  <c r="E46" i="5" s="1"/>
  <c r="D15" i="5"/>
  <c r="F2" i="5"/>
  <c r="E2" i="5"/>
  <c r="D2" i="5"/>
  <c r="F16" i="4"/>
  <c r="E16" i="4"/>
  <c r="D16" i="4"/>
  <c r="F2" i="4"/>
  <c r="E2" i="4"/>
  <c r="D2" i="4"/>
  <c r="F24" i="1"/>
  <c r="E24" i="1"/>
  <c r="D24" i="1"/>
  <c r="F10" i="1"/>
  <c r="E10" i="1"/>
  <c r="D10" i="1"/>
  <c r="F2" i="1"/>
  <c r="E2" i="1"/>
  <c r="D2" i="1"/>
  <c r="B29" i="9"/>
  <c r="C29" i="9"/>
  <c r="D24" i="9" l="1"/>
  <c r="D25" i="9"/>
  <c r="D27" i="9"/>
  <c r="E27" i="9"/>
  <c r="C27" i="9"/>
  <c r="B27" i="9"/>
  <c r="B26" i="9"/>
  <c r="B25" i="9"/>
  <c r="B24" i="9"/>
  <c r="E18" i="9"/>
  <c r="D18" i="9"/>
  <c r="E17" i="9"/>
  <c r="D17" i="9"/>
  <c r="C16" i="9"/>
  <c r="E16" i="9"/>
  <c r="D16" i="9"/>
  <c r="D8" i="9"/>
  <c r="B6" i="9"/>
  <c r="E26" i="9"/>
  <c r="D26" i="9"/>
  <c r="E55" i="8"/>
  <c r="E25" i="9"/>
  <c r="C25" i="9"/>
  <c r="E24" i="9"/>
  <c r="C24" i="9"/>
  <c r="C5" i="9"/>
  <c r="F55" i="8" l="1"/>
  <c r="C14" i="9" l="1"/>
  <c r="E14" i="9"/>
  <c r="D14" i="9"/>
  <c r="E13" i="9"/>
  <c r="D13" i="9"/>
  <c r="E12" i="9"/>
  <c r="D12" i="9"/>
  <c r="E11" i="9"/>
  <c r="E9" i="9"/>
  <c r="E8" i="9"/>
  <c r="D6" i="9"/>
  <c r="E4" i="9"/>
  <c r="E5" i="9"/>
  <c r="D5" i="9"/>
  <c r="C11" i="9" l="1"/>
  <c r="D11" i="9"/>
  <c r="F46" i="5"/>
  <c r="E25" i="4"/>
  <c r="D9" i="9"/>
  <c r="F25" i="4"/>
  <c r="E30" i="1"/>
  <c r="D4" i="9"/>
  <c r="F30" i="1"/>
  <c r="E6" i="9"/>
  <c r="E20" i="9"/>
  <c r="E21" i="9"/>
  <c r="E22" i="9"/>
  <c r="D22" i="9"/>
  <c r="D21" i="9"/>
  <c r="D20" i="9"/>
  <c r="E35" i="7" l="1"/>
  <c r="C8" i="9" l="1"/>
  <c r="F35" i="7"/>
  <c r="C20" i="9"/>
  <c r="C13" i="9"/>
  <c r="C21" i="9"/>
  <c r="B17" i="9"/>
  <c r="C17" i="9"/>
  <c r="B22" i="9" l="1"/>
  <c r="B21" i="9"/>
  <c r="B20" i="9"/>
  <c r="B18" i="9"/>
  <c r="B16" i="9"/>
  <c r="B13" i="9"/>
  <c r="B14" i="9" l="1"/>
  <c r="B12" i="9"/>
  <c r="B11" i="9"/>
  <c r="B9" i="9"/>
  <c r="B8" i="9"/>
  <c r="B5" i="9"/>
  <c r="B4" i="9"/>
  <c r="C22" i="9" l="1"/>
  <c r="C18" i="9"/>
  <c r="C6" i="9"/>
  <c r="C26" i="9" l="1"/>
  <c r="C23" i="9" s="1"/>
  <c r="D55" i="8"/>
  <c r="C12" i="9"/>
  <c r="C10" i="9" s="1"/>
  <c r="D46" i="5"/>
  <c r="C9" i="9"/>
  <c r="C7" i="9" s="1"/>
  <c r="D25" i="4"/>
  <c r="D30" i="1"/>
  <c r="C4" i="9"/>
  <c r="C3" i="9" s="1"/>
  <c r="C15" i="9"/>
  <c r="C19" i="9"/>
  <c r="D32" i="9" l="1"/>
  <c r="E3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1" authorId="0" shapeId="0" xr:uid="{63D87483-0371-4A2C-8B68-F7F4B19500E6}">
      <text>
        <r>
          <rPr>
            <b/>
            <sz val="9"/>
            <color indexed="81"/>
            <rFont val="Tahoma"/>
            <family val="2"/>
          </rPr>
          <t>E.g. Water features, shadow analysis, breeze facilitation choice of footpath material, drinking fountains.
Shade from vegetation along footpaths, cycling paths and activity areas
Tree shade with gaps of &lt;5m along main footpath where possible, considers user behavioural patterns, creative strategies to complement crown growth over time and at areas where trees cannot be planted</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6" authorId="0" shapeId="0" xr:uid="{02184A0D-8FE9-49AD-8E8B-89C97EA39EFB}">
      <text>
        <r>
          <rPr>
            <b/>
            <sz val="9"/>
            <color indexed="81"/>
            <rFont val="Tahoma"/>
            <family val="2"/>
          </rPr>
          <t>e.g. signage and map boards</t>
        </r>
      </text>
    </comment>
    <comment ref="B12" authorId="0" shapeId="0" xr:uid="{BEF83FF4-FF5F-46E5-A84C-830D2A2B145A}">
      <text>
        <r>
          <rPr>
            <b/>
            <sz val="9"/>
            <color indexed="81"/>
            <rFont val="Tahoma"/>
            <family val="2"/>
          </rPr>
          <t>• Physical and sensory cues. E.g. Landmarks, floor texture, clear continuous path of travel, ground or wall markings
• Smart technologies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0" authorId="0" shapeId="0" xr:uid="{99B95B0E-ED0A-4AE7-98FB-55D42DD0DAD5}">
      <text>
        <r>
          <rPr>
            <b/>
            <sz val="9"/>
            <color indexed="81"/>
            <rFont val="Tahoma"/>
            <family val="2"/>
          </rPr>
          <t>E.g. nature playgarden, water play, user-centric layout</t>
        </r>
      </text>
    </comment>
    <comment ref="B16" authorId="0" shapeId="0" xr:uid="{CE91FBF8-B421-4040-A638-415D19DDB38B}">
      <text>
        <r>
          <rPr>
            <b/>
            <sz val="9"/>
            <color indexed="81"/>
            <rFont val="Tahoma"/>
            <family val="2"/>
          </rPr>
          <t>• Average 5 lux for footpath, 7.5 lux for PCN
• Average 20 lux with min. 6 lux at darkest spot for playgrounds
• Average 10 lux for attention zones, conflict areas
• Tree canopy not be blocking lighting</t>
        </r>
        <r>
          <rPr>
            <sz val="9"/>
            <color indexed="81"/>
            <rFont val="Tahoma"/>
            <family val="2"/>
          </rPr>
          <t xml:space="preserve">
</t>
        </r>
      </text>
    </comment>
    <comment ref="B25" authorId="0" shapeId="0" xr:uid="{4851B5EA-C1E3-44A6-98B5-15FC0542B2A1}">
      <text>
        <r>
          <rPr>
            <b/>
            <sz val="9"/>
            <color indexed="81"/>
            <rFont val="Tahoma"/>
            <family val="2"/>
          </rPr>
          <t>1 toilet facility per &gt;500m diameter, where applicable</t>
        </r>
        <r>
          <rPr>
            <sz val="9"/>
            <color indexed="81"/>
            <rFont val="Tahoma"/>
            <family val="2"/>
          </rPr>
          <t xml:space="preserve">
</t>
        </r>
      </text>
    </comment>
    <comment ref="B29" authorId="0" shapeId="0" xr:uid="{FC0AD95F-BF73-424D-9D48-26AF7EBF0DC9}">
      <text>
        <r>
          <rPr>
            <b/>
            <sz val="9"/>
            <color indexed="81"/>
            <rFont val="Tahoma"/>
            <family val="2"/>
          </rPr>
          <t>E.g. natural ventilation, natural lighting, use of natural materials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14" authorId="0" shapeId="0" xr:uid="{32FF0758-08A5-4307-BDDA-81EA0D2F1F99}">
      <text>
        <r>
          <rPr>
            <b/>
            <sz val="9"/>
            <color indexed="81"/>
            <rFont val="Tahoma"/>
            <family val="2"/>
          </rPr>
          <t>E.g. motion sensors, fuel-efficient vehicle and machinery,  control timers, solar powered buggys
energy-efficient light fixtures (e.g. LED lightings)
electrical sub-meters</t>
        </r>
        <r>
          <rPr>
            <sz val="9"/>
            <color indexed="81"/>
            <rFont val="Tahoma"/>
            <family val="2"/>
          </rPr>
          <t xml:space="preserve">
</t>
        </r>
      </text>
    </comment>
    <comment ref="B18" authorId="0" shapeId="0" xr:uid="{31A742F6-E859-4D04-86DB-3177CA174C6E}">
      <text>
        <r>
          <rPr>
            <b/>
            <sz val="9"/>
            <color indexed="81"/>
            <rFont val="Tahoma"/>
            <family val="2"/>
          </rPr>
          <t>Applicable to shelters and corridors, toilets, kiosks, office, staircases, other hardscape (below 2000 GFA).</t>
        </r>
        <r>
          <rPr>
            <sz val="9"/>
            <color indexed="81"/>
            <rFont val="Tahoma"/>
            <family val="2"/>
          </rPr>
          <t xml:space="preserve">
</t>
        </r>
      </text>
    </comment>
    <comment ref="B41" authorId="0" shapeId="0" xr:uid="{5F106CE9-41F6-4DA9-942C-F302C8AAD602}">
      <text>
        <r>
          <rPr>
            <b/>
            <sz val="9"/>
            <color indexed="81"/>
            <rFont val="Tahoma"/>
            <family val="2"/>
          </rPr>
          <t xml:space="preserve">E.g. Enhanced greenery with functional objectives, capturing of stormwater for use in irrigation, directing stormwater to permeable vegetated areas.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 authorId="0" shapeId="0" xr:uid="{0129C28B-8335-4EC7-BF48-6DBF65A0533C}">
      <text>
        <r>
          <rPr>
            <b/>
            <sz val="9"/>
            <color indexed="81"/>
            <rFont val="Tahoma"/>
            <family val="2"/>
          </rPr>
          <t xml:space="preserve">To submit Annex A for calculation.
Includes trees, shrubs, palms, aquatic plants, and ground cover. </t>
        </r>
        <r>
          <rPr>
            <sz val="9"/>
            <color indexed="81"/>
            <rFont val="Tahoma"/>
            <family val="2"/>
          </rPr>
          <t xml:space="preserve">
</t>
        </r>
      </text>
    </comment>
    <comment ref="G3" authorId="0" shapeId="0" xr:uid="{9FAD9681-AFAC-4945-84EA-6A45091FCD1E}">
      <text>
        <r>
          <rPr>
            <b/>
            <sz val="9"/>
            <color indexed="81"/>
            <rFont val="Tahoma"/>
            <family val="2"/>
          </rPr>
          <t>To submit detailed calculations in Annex A.
Includes trees, shrubs, palms, aquatic plants, ground cover.</t>
        </r>
      </text>
    </comment>
    <comment ref="G7" authorId="0" shapeId="0" xr:uid="{657E7F5A-6B86-4FE6-9CEF-04ABE04C2299}">
      <text>
        <r>
          <rPr>
            <b/>
            <sz val="9"/>
            <color indexed="81"/>
            <rFont val="Tahoma"/>
            <family val="2"/>
          </rPr>
          <t>To submit detailed calculations in Annex A.</t>
        </r>
        <r>
          <rPr>
            <sz val="9"/>
            <color indexed="81"/>
            <rFont val="Tahoma"/>
            <family val="2"/>
          </rPr>
          <t xml:space="preserve">
</t>
        </r>
      </text>
    </comment>
    <comment ref="B23" authorId="0" shapeId="0" xr:uid="{3B6C27CA-BF2C-430E-AB86-2FC74911F7CB}">
      <text>
        <r>
          <rPr>
            <b/>
            <sz val="9"/>
            <color indexed="81"/>
            <rFont val="Tahoma"/>
            <family val="2"/>
          </rPr>
          <t>• Inventory of flora and fauna species, numbers and provenance
• Recommended fauna groups: Mammals, Birds, Fish, Reptiles, Amphibians, Butterflies and Dragonflies (Odonates). Corresponding IUCN category of each flora and fauna group</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Pamela LOKE (NPARKS)</author>
  </authors>
  <commentList>
    <comment ref="B34" authorId="0" shapeId="0" xr:uid="{BF2D0D83-29C5-4B9E-B274-EAFB9552F5BF}">
      <text>
        <r>
          <rPr>
            <b/>
            <sz val="9"/>
            <color indexed="81"/>
            <rFont val="Tahoma"/>
            <family val="2"/>
          </rPr>
          <t>Provide certification number and documents indicating role of CPH in the project</t>
        </r>
        <r>
          <rPr>
            <sz val="9"/>
            <color indexed="81"/>
            <rFont val="Tahoma"/>
            <family val="2"/>
          </rPr>
          <t xml:space="preserve">
</t>
        </r>
      </text>
    </comment>
  </commentList>
</comments>
</file>

<file path=xl/sharedStrings.xml><?xml version="1.0" encoding="utf-8"?>
<sst xmlns="http://schemas.openxmlformats.org/spreadsheetml/2006/main" count="514" uniqueCount="365">
  <si>
    <t>COMMENTS</t>
  </si>
  <si>
    <t>Fair</t>
  </si>
  <si>
    <t>Good</t>
  </si>
  <si>
    <t>Excellent</t>
  </si>
  <si>
    <t>1.1b</t>
  </si>
  <si>
    <t>User Comfort</t>
  </si>
  <si>
    <t>1.2b</t>
  </si>
  <si>
    <t>1.2a</t>
  </si>
  <si>
    <t>Thermal comfort</t>
  </si>
  <si>
    <t>Low Impact</t>
  </si>
  <si>
    <t>High Impact</t>
  </si>
  <si>
    <t>1.3a</t>
  </si>
  <si>
    <t>1.1a</t>
  </si>
  <si>
    <t>Unique Park Features</t>
  </si>
  <si>
    <t>Unique features</t>
  </si>
  <si>
    <t>PTS</t>
  </si>
  <si>
    <t>LEVEL 1 CRITERIA</t>
  </si>
  <si>
    <t>LEVEL 2 CRITERIA</t>
  </si>
  <si>
    <t>2.1a</t>
  </si>
  <si>
    <t>2.2c</t>
  </si>
  <si>
    <t>2.1b</t>
  </si>
  <si>
    <t>2.1c</t>
  </si>
  <si>
    <t>Wayfinding in park</t>
  </si>
  <si>
    <t>2.2a</t>
  </si>
  <si>
    <t>2.2b</t>
  </si>
  <si>
    <t>2.2d</t>
  </si>
  <si>
    <t>Facilities &amp; Amenities</t>
  </si>
  <si>
    <t>Provision of amenities and facilities</t>
  </si>
  <si>
    <t>3.1a</t>
  </si>
  <si>
    <t>3.1b</t>
  </si>
  <si>
    <t>3.1c</t>
  </si>
  <si>
    <t>Lighting</t>
  </si>
  <si>
    <t>Provision of outdoor lighting</t>
  </si>
  <si>
    <t>3.2a</t>
  </si>
  <si>
    <t>3.2b</t>
  </si>
  <si>
    <t>Lighting design and strategies</t>
  </si>
  <si>
    <t>3.3a</t>
  </si>
  <si>
    <t>Management of Resources</t>
  </si>
  <si>
    <t>4.1a</t>
  </si>
  <si>
    <t>4.1b</t>
  </si>
  <si>
    <t>4.1c</t>
  </si>
  <si>
    <t>4.1e</t>
  </si>
  <si>
    <t>4.2a</t>
  </si>
  <si>
    <t>4.2b</t>
  </si>
  <si>
    <t>Sustainable source for construction and landscaping materials</t>
  </si>
  <si>
    <t>Stormwater Management</t>
  </si>
  <si>
    <t>4.3a</t>
  </si>
  <si>
    <t>4.3b</t>
  </si>
  <si>
    <t>4.3c</t>
  </si>
  <si>
    <t>Native Plants</t>
  </si>
  <si>
    <t>Quantity of planted species that are native to Southeast Asia region</t>
  </si>
  <si>
    <t>10 to 30%</t>
  </si>
  <si>
    <t>&gt;30% to 70%</t>
  </si>
  <si>
    <t>&gt;70%</t>
  </si>
  <si>
    <t>5.1a</t>
  </si>
  <si>
    <t>5.1b</t>
  </si>
  <si>
    <t>Biodiversity-sensitive Planting &amp; Design</t>
  </si>
  <si>
    <t>Habitat creation through planting design</t>
  </si>
  <si>
    <t>Features to optimise linkages and connectivity between habitats and landscape areas</t>
  </si>
  <si>
    <t>5.3a</t>
  </si>
  <si>
    <t>5.3b</t>
  </si>
  <si>
    <t>5.3c</t>
  </si>
  <si>
    <t>6.1a</t>
  </si>
  <si>
    <t>6.1b</t>
  </si>
  <si>
    <t>6.2a</t>
  </si>
  <si>
    <t>6.2b</t>
  </si>
  <si>
    <t>6.3a</t>
  </si>
  <si>
    <t>6.3b</t>
  </si>
  <si>
    <t>ACCESSIBILITY</t>
  </si>
  <si>
    <t>COMMUNITY WELLBEING &amp; ENGAGEMENT</t>
  </si>
  <si>
    <t>ENVIRONMENTAL SUSTAINABILITY</t>
  </si>
  <si>
    <t>BIODIVERSITY CONSERVATION</t>
  </si>
  <si>
    <t>MAINTENANCE</t>
  </si>
  <si>
    <t>CRITERIA</t>
  </si>
  <si>
    <t>S/N</t>
  </si>
  <si>
    <t>3.4a</t>
  </si>
  <si>
    <t>3.4b</t>
  </si>
  <si>
    <t>Enhancement of existing site</t>
  </si>
  <si>
    <t>Some areas of park are tough for users to navigate</t>
  </si>
  <si>
    <t>Community Engagement</t>
  </si>
  <si>
    <t>Toilets</t>
  </si>
  <si>
    <t>May refer to Restroom Association of Singapore's Happy Toilet Programme</t>
  </si>
  <si>
    <t>Waste management</t>
  </si>
  <si>
    <t>Overall Landscape Concept and Layout</t>
  </si>
  <si>
    <t>Universal Design</t>
  </si>
  <si>
    <t>May refer to BCA’s universal design guidelines, BCA UD Mark rating</t>
  </si>
  <si>
    <t>Conservation of Habitats, Ecological Processes &amp; Wildlife</t>
  </si>
  <si>
    <t>Mitigations for maintenance works to lessen impact on biodiversity</t>
  </si>
  <si>
    <t>Monitoring changes in flora and fauna species composition and numbers</t>
  </si>
  <si>
    <t>Condition of softscape</t>
  </si>
  <si>
    <t>Condition of hardscape</t>
  </si>
  <si>
    <t>Creative strategies</t>
  </si>
  <si>
    <t>Wayfinding</t>
  </si>
  <si>
    <t>Wayfinding from surrounding areas to park</t>
  </si>
  <si>
    <t>Some users experience difficulty in navigating to park from surrounding areas</t>
  </si>
  <si>
    <t xml:space="preserve">Conservation management plan </t>
  </si>
  <si>
    <t>Source of Materials</t>
  </si>
  <si>
    <t>Resting points</t>
  </si>
  <si>
    <t>Park is fairly clean</t>
  </si>
  <si>
    <t>Active energy efficiency</t>
  </si>
  <si>
    <t>Water efficiency</t>
  </si>
  <si>
    <t>Understanding of users' usage patterns</t>
  </si>
  <si>
    <t>Provision of toilets</t>
  </si>
  <si>
    <t>Frequent (e.g. at least once every 3 months)</t>
  </si>
  <si>
    <t>Frequency of activities and events</t>
  </si>
  <si>
    <t>Variety of activities</t>
  </si>
  <si>
    <t>Social interaction and events occassionally take place at spaces in park</t>
  </si>
  <si>
    <t>Social interaction and events frequently take place in various forms at spaces in park</t>
  </si>
  <si>
    <t>PLATINUM</t>
  </si>
  <si>
    <t>80% and above</t>
  </si>
  <si>
    <t>GOLD</t>
  </si>
  <si>
    <t>75% to &lt;80%</t>
  </si>
  <si>
    <t>SILVER</t>
  </si>
  <si>
    <t>70% to &lt;75%</t>
  </si>
  <si>
    <t>CERTIFIED</t>
  </si>
  <si>
    <t>50% to &lt;70%</t>
  </si>
  <si>
    <t>2.2*</t>
  </si>
  <si>
    <t>3.2*</t>
  </si>
  <si>
    <t>3.3*</t>
  </si>
  <si>
    <t>3.4*</t>
  </si>
  <si>
    <t>4.3*</t>
  </si>
  <si>
    <t>5.3*</t>
  </si>
  <si>
    <t>Requirements</t>
  </si>
  <si>
    <t>https://friendlybuildings.bca.gov.sg/assets/pdf/codes/AccessibilityCode2013.pdf</t>
  </si>
  <si>
    <t>Guidelines &amp; Resources</t>
  </si>
  <si>
    <t>https://www.bca.gov.sg/PerformanceBased/others/DM_Checklist_2016.pdf</t>
  </si>
  <si>
    <t>https://friendlybuildings.bca.gov.sg/industry-professional-ud-ud-guide-detail.html</t>
  </si>
  <si>
    <t xml:space="preserve">https://www.issg.org/database/ </t>
  </si>
  <si>
    <t>https://www.google.com/url?sa=t&amp;source=web&amp;rct=j&amp;url=https://www.nea.gov.sg/docs/default-source/resource/a-guide-to-better-public-toilet-design-and-maintenance.pdf&amp;ved=2ahUKEwjE28OWvNTlAhVX63MBHfxJBV8QFjAAegQIAhAB&amp;usg=AOvVaw17VmoC-Jdd9lMPN668emg8</t>
  </si>
  <si>
    <t>https://nea.gov.sg/our-services/climate-change-energy-efficiency/energy-efficiency/household-sector/regulated-goods</t>
  </si>
  <si>
    <t>https://e-services.nea.gov.sg/els/pages/search/publicsearchproduct.aspx?param=goods&amp;type=p</t>
  </si>
  <si>
    <t>https://nparks.gov.sg/Cuge/Resources/Nursery %20Accreditation%20List</t>
  </si>
  <si>
    <t>https://www.nparks.gov.sg/-/media/srg/files/handbook-1.pdf?la=en&amp;hash=BA335410EFD6517E50DBBF4E1C5FBE0887CD29EC</t>
  </si>
  <si>
    <t xml:space="preserve">https://florafaunaweb.nparks.gov.sg </t>
  </si>
  <si>
    <t>https://www.nparks.gov.sg/-/media/srg/files/trees-on-rooftops---guidelines-and-planting-considerations.pdf?la=en&amp;hash=C87921B37D313920D99E49DC28B4642CC6ABCE57</t>
  </si>
  <si>
    <t>http://florafaunaweb.nparks.gov.sg</t>
  </si>
  <si>
    <t>https://www.pub.gov.sg/Documents/ABC_Waters_Design_Guidelines.pdf</t>
  </si>
  <si>
    <t>https://www.toilet.org.sg/happytoilets</t>
  </si>
  <si>
    <t>https://www.sgls.sec.org.sg/sgl-directory.php</t>
  </si>
  <si>
    <t>https://sgbc.online/certification-directory/services/7/</t>
  </si>
  <si>
    <t>https://sgbc.online/certification-directory/products/</t>
  </si>
  <si>
    <t>https://www.ura.gov.sg/Corporate/Guidelines/Development-Control/Non-Residential/SR/Greenery</t>
  </si>
  <si>
    <t>BCA Accessibility Code</t>
  </si>
  <si>
    <t>BCA Design for Maintainability</t>
  </si>
  <si>
    <t>BCA Green Mark</t>
  </si>
  <si>
    <t>BCA Universal Design Guidelines</t>
  </si>
  <si>
    <t>Global Invasive Species Database website</t>
  </si>
  <si>
    <t>NEA Guide to Better Public Toilet Design and Maintenance</t>
  </si>
  <si>
    <t>NEA Regulated Goods</t>
  </si>
  <si>
    <t>NEA Tick Rating</t>
  </si>
  <si>
    <t>NParks Accredited Nurseries</t>
  </si>
  <si>
    <t>NParks Handbook on Developing Sustainable Highrise Gardens</t>
  </si>
  <si>
    <t>NParks Flora and Fauna Web</t>
  </si>
  <si>
    <t>NParks Guidelines and Planting Considerations for Trees on Rooftops</t>
  </si>
  <si>
    <t>NParks Native Plants Directory</t>
  </si>
  <si>
    <t>NParks Skyrise Greenery Guidelines</t>
  </si>
  <si>
    <t>NParks Sustainable Landscape Management Guidelines</t>
  </si>
  <si>
    <t>PUB ABC Waters Design Guidelines</t>
  </si>
  <si>
    <t>RAS Happy Toilet Programme Guidelines</t>
  </si>
  <si>
    <t>SEC Singapore Green Label Certified Products</t>
  </si>
  <si>
    <t>SGBC Accredited Green Facility Management Firms</t>
  </si>
  <si>
    <t>SGBC Singapore Green Building Product</t>
  </si>
  <si>
    <t>URA LUSH Guidelines in Strategic Areas</t>
  </si>
  <si>
    <t>WSH Design for Safety Regulations</t>
  </si>
  <si>
    <t>Link</t>
  </si>
  <si>
    <t>PUB Water Code of Practice</t>
  </si>
  <si>
    <t xml:space="preserve">https://www.pub.gov.sg/compliance/qualifiedpersonsportal/cop </t>
  </si>
  <si>
    <t xml:space="preserve">https://www.bca.gov.sg/greenmark/green_mark_buildings.html </t>
  </si>
  <si>
    <t xml:space="preserve">https://www.nparks.gov.sg/skyrisegreenery/news-and-resources/guidelines </t>
  </si>
  <si>
    <t xml:space="preserve">https://www.nparks.gov.sg/cuge/resources/publications/ebook/sustainable-landscape </t>
  </si>
  <si>
    <t>https://www.wshc.sg/wps/portal/!ut/p/a1/04_Sj9CPykssy0xPLMnMz0vMAfGjzOJ9_E1MjByDDbzdPUIMDRyNfA08QsyNDYPNTIAKInErcA4zJk6_AQ7gaEBIf7h-FD4lYBeAFeCxoiA3NMIg01ERAO1D0RM!/dl5/d5/L2dBISEvZ0FBIS9nQSEh/?action=cmsPublicView&amp;cmsId=C-2014091001227</t>
  </si>
  <si>
    <t>2.1d</t>
  </si>
  <si>
    <t>ASSESSOR</t>
  </si>
  <si>
    <t>APPLICANT</t>
  </si>
  <si>
    <t>Design are user-centric for some user groups</t>
  </si>
  <si>
    <t>Design are user-centric for most user groups</t>
  </si>
  <si>
    <t>TOTAL APPLICABLE SCORES</t>
  </si>
  <si>
    <t>APPLICANT SCORE</t>
  </si>
  <si>
    <t>ASSESSORS SCORE</t>
  </si>
  <si>
    <t>5.2a</t>
  </si>
  <si>
    <t>5.2b</t>
  </si>
  <si>
    <t>5.2c</t>
  </si>
  <si>
    <t>Biophilic elements</t>
  </si>
  <si>
    <t>Provided some rest points</t>
  </si>
  <si>
    <t>Provided sufficient number and variety of shaded rest points at purposeful locations</t>
  </si>
  <si>
    <t>Provided sufficient number of rest points across park</t>
  </si>
  <si>
    <t>Understanding of wayfinding users</t>
  </si>
  <si>
    <t>Provided some signage and map boards that are moderately effective in directing visitors</t>
  </si>
  <si>
    <t>Provided various signage and map boards that are clear and user-centric to direct visitors from surrounding transport nodes and at unclear site entrances within 400m radius around park.</t>
  </si>
  <si>
    <t>Most users can navigate to the park easily. Park is well integrated with surrounding areas.</t>
  </si>
  <si>
    <t>Most users can effectively navigate at important transport nodes within park</t>
  </si>
  <si>
    <t>Wayfinding tools at transport nodes nearest to site entrances</t>
  </si>
  <si>
    <t>Conducted basic study or understanding of user groups</t>
  </si>
  <si>
    <t>Provided range of amenities and facilities available that are suitable for some users</t>
  </si>
  <si>
    <t xml:space="preserve">Provided range of amenities and facilities available that are suitable for most users </t>
  </si>
  <si>
    <t>Provided comprehensive range of amenities and facilities at appropriate locations that support needs of various user groups</t>
  </si>
  <si>
    <t>Design of facilities &amp; amenities</t>
  </si>
  <si>
    <t>Design are user-centric, incorporates biophilic design elements to encourage wellbeing, encourages social interaction between users</t>
  </si>
  <si>
    <t>Main circulation pathways are well-lit</t>
  </si>
  <si>
    <t>Majority of circulation paths, facilities and amenities are well-lit</t>
  </si>
  <si>
    <t>Majority or all of park are well-lit and meet recommendations, where possible</t>
  </si>
  <si>
    <t>Demonstrated efforts to enhance lighting design and usage</t>
  </si>
  <si>
    <t>Provided some toilets, may not be sufficient for volume of visitors and size of park</t>
  </si>
  <si>
    <t>Provided sufficient toilets for volume of visitors and size of park, equipped with basic amenities</t>
  </si>
  <si>
    <t>Provided sufficient toilets equipped with comprehensive amenities suited for park user groups. E.g. child seats, wheelchair and child-friendly wash basins, shower stalls, bike stand, vending machines, drinking fountain</t>
  </si>
  <si>
    <t>Design and placement of toilet facilities</t>
  </si>
  <si>
    <t>Toilets are relatively accessible and have basic design</t>
  </si>
  <si>
    <t>Toilets are accessible, well-ventilated and have basic design</t>
  </si>
  <si>
    <t>Toilets are accessible, well-ventilated with good user-centric signage, designed with various natural elements</t>
  </si>
  <si>
    <t>Occasional (e.g. once a year)</t>
  </si>
  <si>
    <t>Moderate (e.g. every 6 months)</t>
  </si>
  <si>
    <t>3.4c</t>
  </si>
  <si>
    <t>Demonstrated moderate efforts to enhance or improve site for purposeful objectives</t>
  </si>
  <si>
    <t>Percentage of paths and open spaces shaded by vegetation</t>
  </si>
  <si>
    <t>&lt;30%</t>
  </si>
  <si>
    <t>30 - 70%</t>
  </si>
  <si>
    <t>Demonstrated some efforts to improve thermal comfort</t>
  </si>
  <si>
    <t>Demonstrated moderate efforts to improve thermal comfort</t>
  </si>
  <si>
    <t>Demonstrated strong efforts to significantly improve thermal comfort</t>
  </si>
  <si>
    <t>1.2c</t>
  </si>
  <si>
    <t>Has variety of programmes to engage different user groups E.g. volunteer groups, educational trails, corporate programmes, family events</t>
  </si>
  <si>
    <t>Has basic range of activities to engage limited user groups</t>
  </si>
  <si>
    <t>Has moderate range of programmes to engage some user groups</t>
  </si>
  <si>
    <t>Opportunities for informal and formal social interaction and cultural events</t>
  </si>
  <si>
    <t>Percentage of horticultural waste recycled</t>
  </si>
  <si>
    <t>&gt;10% to 30%</t>
  </si>
  <si>
    <t>&gt;30 to 70%</t>
  </si>
  <si>
    <t>On-site recycling of horticultural waste</t>
  </si>
  <si>
    <t>Recycles some horticultural waste on-site</t>
  </si>
  <si>
    <t>Recycles significant amount of horticultural waste on-site</t>
  </si>
  <si>
    <t>Use of non-potable water for irrigation</t>
  </si>
  <si>
    <t>Uses 10 to &lt;50% non-potable water for irrigation</t>
  </si>
  <si>
    <t>Uses ≥50% non-potable water for irrigation</t>
  </si>
  <si>
    <t>Uses ≥50% non-potable water for irrigation, and requires minimal irrigation for plants to thrive</t>
  </si>
  <si>
    <t>Low impact</t>
  </si>
  <si>
    <t>Moderate impact</t>
  </si>
  <si>
    <t>Incorporated energy-efficient features, energy usage monitoring or use renewable energy that significantly reduces energy usage</t>
  </si>
  <si>
    <t>Incorporated basic energy-efficient features, energy usage monitoring</t>
  </si>
  <si>
    <t>Incorporated some energy-efficient features, energy usage monitoring</t>
  </si>
  <si>
    <t>Demonstrated basic efforts to use natural daylighting and ventilation</t>
  </si>
  <si>
    <t>Significant use of natural daylighting and ventilation</t>
  </si>
  <si>
    <t>Demonstrated basic efforts to monitor water consumption and reduce water usage e.g. use of water-efficient taps</t>
  </si>
  <si>
    <t>Demonstrated moderate efforts to monitor water consumption and implementations to reduce water usage</t>
  </si>
  <si>
    <t>Demonstrated strong efforts to monitor water consumption and implementations to significantly reduce water usage</t>
  </si>
  <si>
    <t>Acquired plants from nurseries under NParks Nursery Accreditation Scheme (NAS)</t>
  </si>
  <si>
    <t>&lt;10% of materials of applicable usage</t>
  </si>
  <si>
    <t>10-50% of materials of applicable usage</t>
  </si>
  <si>
    <t>&gt;50% of materials of applicable usage</t>
  </si>
  <si>
    <t>Treatment of run-off through natural hydrological features</t>
  </si>
  <si>
    <t>11% to 35% of total runoff of catchment area conveyed through features</t>
  </si>
  <si>
    <t>&gt;35% of total runoff of catchment area conveyed through features</t>
  </si>
  <si>
    <t>Rainwater harvesting</t>
  </si>
  <si>
    <t>Has basic rainwater harvesting features</t>
  </si>
  <si>
    <t>Integrated rainwater harvesting with natural hydrological features and re-using of harvested water</t>
  </si>
  <si>
    <t>Creative strategies for sustainable stormwater management</t>
  </si>
  <si>
    <t>Use of creative strategies for space-efficiency, maintenance needs, multi-functionality</t>
  </si>
  <si>
    <t>Efforts to manage exotic invasive species</t>
  </si>
  <si>
    <t>Simple short-term efforts to identify and mange spread of exotic species</t>
  </si>
  <si>
    <t>Demonstrated strong efforts to monitor and document exotic urban biodiversity, conduct impact assessments, and manage spread of exotic species</t>
  </si>
  <si>
    <t>Understanding of site’s natural features, habitats and ecological processes and nearby environments</t>
  </si>
  <si>
    <t xml:space="preserve">Identified and understands site conditions and features </t>
  </si>
  <si>
    <t>Identified and understands ecological networks beyond site, connections to off-site habitats, wildlife species expected to utilise connection.</t>
  </si>
  <si>
    <t>Demonstrated simple efforts to connect different areas and/or habitats in park</t>
  </si>
  <si>
    <t>Demonstrated strong efforts to connect to habitats and ecological networks beyond park’s boundary</t>
  </si>
  <si>
    <t>Conducted annual monitoring and recording (e.g. BioBlitz)</t>
  </si>
  <si>
    <t>Conducted ad-hoc monitoring and recording</t>
  </si>
  <si>
    <t>Conducted regular (e.g. every 6 months) monitoring and recording, GIS records</t>
  </si>
  <si>
    <t>Provided management plans for identified key flora and fauna</t>
  </si>
  <si>
    <t>Provided management plans for identified key flora and fauna with clear objectives, measures, monitoring protocols</t>
  </si>
  <si>
    <t>Provided comprehensive management plan, considers native habitat corridors, buffers adjacent to off-site natural areas, with clear objectives and measures, monitoring protocols and feedback channels</t>
  </si>
  <si>
    <t>Demonstrated some efforts</t>
  </si>
  <si>
    <t xml:space="preserve">Demonstrated consistent and comprehensive efforts </t>
  </si>
  <si>
    <t>Design for Maintainability</t>
  </si>
  <si>
    <t>May refer to BCA’s Design for Maintainability Checklist</t>
  </si>
  <si>
    <t>Plant species selection and placement</t>
  </si>
  <si>
    <t xml:space="preserve">Requires high frequency of softscape maintenance due to placement and choice of plant species </t>
  </si>
  <si>
    <t>Moderate Impact</t>
  </si>
  <si>
    <t>Requires moderate frequency of softscape maintenance due to placement and choice of plant species</t>
  </si>
  <si>
    <t>Requires minimal softscape maintenance across different weather conditions due to placement and choice of plant species</t>
  </si>
  <si>
    <t xml:space="preserve">Hardscape elements </t>
  </si>
  <si>
    <t>Requires high frequency of hardscape maintenance due to choice or design of hardscape elements</t>
  </si>
  <si>
    <t>Requires moderate frequency of hardscape maintenance due to choice or design of hardscape elements</t>
  </si>
  <si>
    <t>Requires minimal hardscape maintenance due to choice or design of hardscape elements</t>
  </si>
  <si>
    <t>6.1c</t>
  </si>
  <si>
    <t>Ease of maintenance access</t>
  </si>
  <si>
    <t>&lt;50% of landscaped areas can be easily accessed for inspection and maintenance</t>
  </si>
  <si>
    <t>50 to 80% of landscaped areas can be easily accessed for inspection and maintenance</t>
  </si>
  <si>
    <t>&gt;80% of landscaped areas can be easily accessed for inspection and maintenance</t>
  </si>
  <si>
    <t>Maintenance Plans and Operations</t>
  </si>
  <si>
    <t>Provided basic documentation</t>
  </si>
  <si>
    <t>Provided comprehensive plans and documentation covering various aspects</t>
  </si>
  <si>
    <t>Conducted ad-hoc inspections with documentation of assessments</t>
  </si>
  <si>
    <t>Conducted frequent inspections that are well-documented (e.g. every 6 months)</t>
  </si>
  <si>
    <t>6.2e</t>
  </si>
  <si>
    <t>Smart operations</t>
  </si>
  <si>
    <t>Implemented simple smart operations</t>
  </si>
  <si>
    <t>Implemented smart operations extensively throughout park</t>
  </si>
  <si>
    <t>Design for Skyrise Greenery Maintenance</t>
  </si>
  <si>
    <t>Not applicable for developments with no skyrise greenery</t>
  </si>
  <si>
    <t>6.4a</t>
  </si>
  <si>
    <t xml:space="preserve">Location of rooftop and vertical greenery </t>
  </si>
  <si>
    <t>Implemented at appropriate location with suitable microclimate, as demonstrated from studies or site analysis</t>
  </si>
  <si>
    <t>6.4b</t>
  </si>
  <si>
    <t>Safety and maintainability</t>
  </si>
  <si>
    <t>Provided maintenance plans, requires high maintenance</t>
  </si>
  <si>
    <t>Provided maintenance plans, some efforts to reduce maintenance required</t>
  </si>
  <si>
    <t>Provided maintenance and risk management plans, little maintenance required</t>
  </si>
  <si>
    <t xml:space="preserve">Quality of Softscape and Hardscape </t>
  </si>
  <si>
    <t>Hardscape has some area for improvement</t>
  </si>
  <si>
    <t>Softscape has some area for improvement</t>
  </si>
  <si>
    <t>Hardscape are mostly well-maintained</t>
  </si>
  <si>
    <t>Softscape are mostly healthy and well-maintained</t>
  </si>
  <si>
    <t>All of hardscape are well-maintained and safe</t>
  </si>
  <si>
    <t>All of softscape are lush, healthy and well-maintained</t>
  </si>
  <si>
    <t>6.4*</t>
  </si>
  <si>
    <t>High impact</t>
  </si>
  <si>
    <t>6.2c</t>
  </si>
  <si>
    <t>6.2d</t>
  </si>
  <si>
    <t>DESIGN &amp; LANDSCAPE</t>
  </si>
  <si>
    <r>
      <rPr>
        <sz val="10"/>
        <rFont val="Calibri"/>
        <family val="2"/>
      </rPr>
      <t>≤</t>
    </r>
    <r>
      <rPr>
        <sz val="10"/>
        <rFont val="Calibri"/>
        <family val="2"/>
        <scheme val="minor"/>
      </rPr>
      <t>10% of total runoff of catchment area conveyed through features</t>
    </r>
  </si>
  <si>
    <t>Use of natural daylight, cross ventilation to reduce use of artificial lights &amp; cooling</t>
  </si>
  <si>
    <t>Inspection and monitoring plan for softscape</t>
  </si>
  <si>
    <t>Management plans for softscape &amp; hardscape</t>
  </si>
  <si>
    <t>Safety and asset condition inspection for hardscape &amp; facilities</t>
  </si>
  <si>
    <t>Conducted moderate frequency of inspections (e.g. annually) with documentation of assessments</t>
  </si>
  <si>
    <t>BONUS</t>
  </si>
  <si>
    <t>Any special efforts within below categories that were not scored for in criteria?
- Design and landscape
- Community wellbeing &amp; engagement
- Environmental sustainability
- Biodiversity conservation
- Maintenance</t>
  </si>
  <si>
    <t>AWARD</t>
  </si>
  <si>
    <t>PERCENTAGE</t>
  </si>
  <si>
    <t>TOTAL SCORE</t>
  </si>
  <si>
    <t>Input percentage here:</t>
  </si>
  <si>
    <t>Employs a Certified Practising Horticulturist (CPH) with currently valid certification in maintenance operations</t>
  </si>
  <si>
    <t>6.2f</t>
  </si>
  <si>
    <t>PART 1 SUB-TOTAL SCORE</t>
  </si>
  <si>
    <t>PART 2 SUB-TOTAL SCORE</t>
  </si>
  <si>
    <t>PART 3 SUB-TOTAL SCORE</t>
  </si>
  <si>
    <t>PART 4 SUB-TOTAL SCORE</t>
  </si>
  <si>
    <t>PART 5 SUB-TOTAL SCORE</t>
  </si>
  <si>
    <t xml:space="preserve">PART 6 SUB-TOTAL SCORE </t>
  </si>
  <si>
    <r>
      <t xml:space="preserve">Getting to and into park
</t>
    </r>
    <r>
      <rPr>
        <sz val="10"/>
        <color theme="1"/>
        <rFont val="Calibri"/>
        <family val="2"/>
        <scheme val="minor"/>
      </rPr>
      <t>Provided ramps, hand-railings, drop-off points, carpark lots</t>
    </r>
  </si>
  <si>
    <r>
      <t xml:space="preserve">Within park, circulation and wayfinding inside park
</t>
    </r>
    <r>
      <rPr>
        <sz val="10"/>
        <color theme="1"/>
        <rFont val="Calibri"/>
        <family val="2"/>
        <scheme val="minor"/>
      </rPr>
      <t>•	Pathways
•	Informational signage for different user groups
•	Unobstructed viewing areas suitable for wheelchair</t>
    </r>
  </si>
  <si>
    <r>
      <t xml:space="preserve">Amenities &amp; facilities
</t>
    </r>
    <r>
      <rPr>
        <sz val="10"/>
        <color theme="1"/>
        <rFont val="Calibri"/>
        <family val="2"/>
        <scheme val="minor"/>
      </rPr>
      <t>•	UD features in toilets, shelters, seats, auto-doors
•	Facilities for different user groups, e.g. nursing rooms, seats of varying heights, adjacent space for wheelchair</t>
    </r>
  </si>
  <si>
    <t>Demonstrated some efforts to include biophilic elements</t>
  </si>
  <si>
    <t>Demonstrated strong efforts to include biophilic elements</t>
  </si>
  <si>
    <t>Implemented some basic changes e.g. once every few years</t>
  </si>
  <si>
    <t>Demonstrated strong efforts to frequently enhance or improve site for purposeful objectives e.g. refresh tired plots, construct dragonfly pond to area with ponding issue</t>
  </si>
  <si>
    <t>Demonstrated basic effort to differentiate park e.g. signage, special landscaping intentions to enhance greenery around facilities</t>
  </si>
  <si>
    <t>Park has strong identity and unique features e.g. war relics, treetop walk, playground themes</t>
  </si>
  <si>
    <t>Demonstrated moderate effort to include some unique features e.g. diversity in trail types</t>
  </si>
  <si>
    <t>Conducted frequent reviews or surveys to understand users' wayfinding experience (e.g. annually)</t>
  </si>
  <si>
    <t>Conducted occasional reviews or surveys (e.g. once every 3 years)</t>
  </si>
  <si>
    <t>Demonstrated simple efforts to enhance accessibility e.g. Availability of UD features information online, signages</t>
  </si>
  <si>
    <t>Demonstrated strong efforts to enhance accessibility. e.g. Inclusive playgrounds, special routes for different user groups</t>
  </si>
  <si>
    <t xml:space="preserve">Conducted comprehensive study or analysis conducted for various factors e.g. user needs, experience, behaviour </t>
  </si>
  <si>
    <t>Implemented effective lighting strategies to achieve purposeful objectives e.g. wayfinding, impact on biodiversity, integrate with surrounding landscape</t>
  </si>
  <si>
    <t>Features are aesthetically pleasing</t>
  </si>
  <si>
    <t>Created themed trails and plots based on existing planting. e.g. butterfly-attracting shrubs, bee trails</t>
  </si>
  <si>
    <t>Enhanced existing habitats or created new habitats to increase flora and fauna diversity. e.g. grasslands, riverine, dragonfly ponds</t>
  </si>
  <si>
    <t>Used holistic design that considers existing surrounding habitats, and emulated native landscapes to preserve or increase biodiversity e.g. varying canopy heights, increasing food plants variety</t>
  </si>
  <si>
    <t>Implemented at location that does not have suitable microclimate</t>
  </si>
  <si>
    <t>Park is clean, demonstrated effective efforts and strategies to reduce waste management. e.g. placing more bins over weekend, larger bins near BBQ pits, smart bins, engagement of park users’ or volunteers in waste management.</t>
  </si>
  <si>
    <t>Total</t>
  </si>
  <si>
    <t>4.1d</t>
  </si>
  <si>
    <t>4.1f</t>
  </si>
  <si>
    <t>3.3b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</si>
</sst>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11"/>
      <color theme="1"/>
      <name val="Calibri"/>
      <family val="2"/>
      <scheme val="minor"/>
    </font>
    <font>
      <b/>
      <sz val="10"/>
      <color theme="1"/>
      <name val="Calibri"/>
      <family val="2"/>
      <scheme val="minor"/>
    </font>
    <font>
      <b/>
      <sz val="9"/>
      <color indexed="81"/>
      <name val="Tahoma"/>
      <family val="2"/>
    </font>
    <font>
      <sz val="9"/>
      <color indexed="81"/>
      <name val="Tahoma"/>
      <family val="2"/>
    </font>
    <font>
      <sz val="10"/>
      <name val="Calibri"/>
      <family val="2"/>
      <scheme val="minor"/>
    </font>
    <font>
      <b/>
      <sz val="10"/>
      <name val="Calibri"/>
      <family val="2"/>
      <scheme val="minor"/>
    </font>
    <font>
      <sz val="11"/>
      <name val="Calibri"/>
      <family val="2"/>
      <scheme val="minor"/>
    </font>
    <font>
      <sz val="10"/>
      <name val="Calibri"/>
      <family val="2"/>
    </font>
  </fonts>
  <fills count="13">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2F2F2"/>
        <bgColor indexed="64"/>
      </patternFill>
    </fill>
    <fill>
      <patternFill patternType="solid">
        <fgColor theme="0" tint="-0.249977111117893"/>
        <bgColor indexed="64"/>
      </patternFill>
    </fill>
    <fill>
      <patternFill patternType="solid">
        <fgColor theme="9"/>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9" fontId="4" fillId="0" borderId="0" applyFont="0" applyFill="0" applyBorder="0" applyAlignment="0" applyProtection="0"/>
  </cellStyleXfs>
  <cellXfs count="381">
    <xf numFmtId="0" fontId="0" fillId="0" borderId="0" xfId="0"/>
    <xf numFmtId="0" fontId="0" fillId="0" borderId="0" xfId="0" applyAlignment="1">
      <alignment horizontal="center"/>
    </xf>
    <xf numFmtId="0" fontId="0" fillId="0" borderId="1" xfId="0" applyBorder="1" applyAlignment="1">
      <alignment horizontal="center"/>
    </xf>
    <xf numFmtId="0" fontId="0" fillId="0" borderId="1" xfId="0" applyFont="1" applyBorder="1" applyAlignment="1">
      <alignment vertical="center" wrapText="1"/>
    </xf>
    <xf numFmtId="0" fontId="0" fillId="0" borderId="1" xfId="0" applyFont="1" applyFill="1" applyBorder="1" applyAlignment="1">
      <alignment horizontal="left"/>
    </xf>
    <xf numFmtId="0" fontId="0" fillId="0" borderId="1" xfId="0" applyFont="1" applyFill="1" applyBorder="1"/>
    <xf numFmtId="0" fontId="0" fillId="0" borderId="1" xfId="0" applyFont="1" applyFill="1" applyBorder="1" applyAlignment="1"/>
    <xf numFmtId="0" fontId="0" fillId="0" borderId="0" xfId="0" applyAlignment="1">
      <alignment horizontal="left"/>
    </xf>
    <xf numFmtId="0" fontId="1" fillId="0" borderId="1" xfId="0" applyFont="1" applyFill="1" applyBorder="1" applyAlignment="1">
      <alignment horizontal="left"/>
    </xf>
    <xf numFmtId="0" fontId="0" fillId="0" borderId="0" xfId="0"/>
    <xf numFmtId="0" fontId="1" fillId="0" borderId="0" xfId="0" applyFont="1"/>
    <xf numFmtId="0" fontId="3" fillId="0" borderId="1" xfId="0" applyFont="1" applyBorder="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vertical="center" wrapText="1"/>
    </xf>
    <xf numFmtId="0" fontId="1" fillId="7" borderId="1" xfId="0" applyFont="1" applyFill="1" applyBorder="1" applyAlignment="1">
      <alignment vertical="center" wrapText="1"/>
    </xf>
    <xf numFmtId="0" fontId="1" fillId="7" borderId="1" xfId="0" applyFont="1" applyFill="1" applyBorder="1" applyAlignment="1">
      <alignment vertical="center"/>
    </xf>
    <xf numFmtId="0" fontId="1" fillId="7" borderId="1" xfId="0" applyFont="1" applyFill="1" applyBorder="1" applyAlignment="1">
      <alignment horizontal="left" vertical="center"/>
    </xf>
    <xf numFmtId="0" fontId="0" fillId="0" borderId="0" xfId="0" applyAlignment="1">
      <alignment vertical="top"/>
    </xf>
    <xf numFmtId="0" fontId="1" fillId="7" borderId="1" xfId="0" applyFont="1" applyFill="1" applyBorder="1" applyAlignment="1">
      <alignment vertical="top" wrapText="1"/>
    </xf>
    <xf numFmtId="0" fontId="2" fillId="0" borderId="0" xfId="0" applyFont="1" applyAlignment="1">
      <alignment vertical="top"/>
    </xf>
    <xf numFmtId="0" fontId="5" fillId="6" borderId="2" xfId="0" applyFont="1" applyFill="1" applyBorder="1" applyAlignment="1">
      <alignment horizontal="left" vertical="center"/>
    </xf>
    <xf numFmtId="0" fontId="5" fillId="6" borderId="3" xfId="0" applyFont="1" applyFill="1" applyBorder="1" applyAlignment="1">
      <alignment vertical="center"/>
    </xf>
    <xf numFmtId="0" fontId="5" fillId="6" borderId="3" xfId="0" applyFont="1" applyFill="1" applyBorder="1" applyAlignment="1"/>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5" fillId="8" borderId="10" xfId="0" applyFont="1" applyFill="1" applyBorder="1"/>
    <xf numFmtId="0" fontId="5" fillId="8" borderId="13" xfId="0" applyFont="1" applyFill="1" applyBorder="1"/>
    <xf numFmtId="0" fontId="3" fillId="0" borderId="1" xfId="0" applyFont="1" applyBorder="1" applyAlignment="1">
      <alignment horizontal="left" vertical="center" wrapText="1"/>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5" fillId="5" borderId="1" xfId="0" applyFont="1" applyFill="1" applyBorder="1" applyAlignment="1">
      <alignment horizontal="center"/>
    </xf>
    <xf numFmtId="0" fontId="5" fillId="0" borderId="2" xfId="0" applyFont="1" applyBorder="1" applyAlignment="1">
      <alignment horizontal="left" vertical="center"/>
    </xf>
    <xf numFmtId="0" fontId="5" fillId="6" borderId="1" xfId="0" applyFont="1" applyFill="1" applyBorder="1" applyAlignment="1">
      <alignment horizontal="center" vertical="center"/>
    </xf>
    <xf numFmtId="0" fontId="5" fillId="6" borderId="5" xfId="0" applyFont="1" applyFill="1" applyBorder="1" applyAlignment="1">
      <alignment vertical="center"/>
    </xf>
    <xf numFmtId="0" fontId="3" fillId="0" borderId="0" xfId="0" applyFont="1" applyFill="1"/>
    <xf numFmtId="0" fontId="3" fillId="3" borderId="1" xfId="0" applyFont="1" applyFill="1" applyBorder="1" applyAlignment="1">
      <alignment vertical="center" wrapText="1"/>
    </xf>
    <xf numFmtId="0" fontId="3" fillId="3"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xf>
    <xf numFmtId="0" fontId="5" fillId="8" borderId="8" xfId="0" applyFont="1" applyFill="1" applyBorder="1" applyAlignment="1"/>
    <xf numFmtId="0" fontId="5" fillId="0" borderId="0" xfId="0" applyFont="1" applyFill="1"/>
    <xf numFmtId="0" fontId="5" fillId="8" borderId="12" xfId="0" applyFont="1" applyFill="1" applyBorder="1" applyAlignment="1">
      <alignment horizontal="left" wrapText="1"/>
    </xf>
    <xf numFmtId="0" fontId="3" fillId="0" borderId="0" xfId="0" applyFont="1" applyAlignment="1"/>
    <xf numFmtId="0" fontId="3" fillId="8" borderId="12" xfId="0" applyFont="1" applyFill="1" applyBorder="1" applyAlignment="1">
      <alignment horizontal="left"/>
    </xf>
    <xf numFmtId="0" fontId="3" fillId="0" borderId="0" xfId="0" applyFont="1" applyFill="1" applyAlignment="1"/>
    <xf numFmtId="0" fontId="1" fillId="7" borderId="1" xfId="0" applyFont="1" applyFill="1" applyBorder="1" applyAlignment="1" applyProtection="1">
      <alignment vertical="top" wrapText="1"/>
      <protection locked="0"/>
    </xf>
    <xf numFmtId="0" fontId="3"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0" fontId="5" fillId="6" borderId="5" xfId="0" applyFont="1" applyFill="1" applyBorder="1" applyAlignment="1">
      <alignment horizontal="left" vertical="center"/>
    </xf>
    <xf numFmtId="0" fontId="3" fillId="0" borderId="0" xfId="0" applyFont="1" applyFill="1" applyAlignment="1">
      <alignment horizontal="center" vertical="center"/>
    </xf>
    <xf numFmtId="0" fontId="3" fillId="0" borderId="5"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1" fillId="4" borderId="1" xfId="0" applyFont="1" applyFill="1" applyBorder="1" applyAlignment="1">
      <alignment horizontal="lef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wrapText="1"/>
    </xf>
    <xf numFmtId="0" fontId="5" fillId="5" borderId="1" xfId="0" applyFont="1" applyFill="1" applyBorder="1" applyAlignment="1">
      <alignment horizontal="center"/>
    </xf>
    <xf numFmtId="0" fontId="8" fillId="0"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vertical="center" wrapText="1"/>
    </xf>
    <xf numFmtId="0" fontId="3" fillId="0" borderId="1" xfId="0" applyFont="1" applyBorder="1" applyAlignment="1">
      <alignment vertical="center" wrapText="1"/>
    </xf>
    <xf numFmtId="0" fontId="3" fillId="0" borderId="0" xfId="0" applyFont="1" applyFill="1"/>
    <xf numFmtId="0" fontId="3" fillId="0" borderId="0" xfId="0" applyFont="1" applyFill="1"/>
    <xf numFmtId="0" fontId="3" fillId="0" borderId="0" xfId="0" applyFont="1" applyFill="1"/>
    <xf numFmtId="0" fontId="3" fillId="0" borderId="0" xfId="0" applyFont="1" applyFill="1"/>
    <xf numFmtId="0" fontId="8" fillId="0" borderId="1" xfId="0" applyFont="1" applyBorder="1" applyAlignment="1">
      <alignment horizontal="left" vertical="center" wrapText="1"/>
    </xf>
    <xf numFmtId="0" fontId="3" fillId="0" borderId="0" xfId="0" applyFont="1"/>
    <xf numFmtId="0" fontId="0" fillId="0" borderId="0" xfId="0"/>
    <xf numFmtId="0" fontId="3" fillId="0" borderId="0" xfId="0" applyFont="1"/>
    <xf numFmtId="0" fontId="3" fillId="0" borderId="0" xfId="0" applyFont="1"/>
    <xf numFmtId="0" fontId="3" fillId="0" borderId="0" xfId="0" applyFont="1"/>
    <xf numFmtId="0" fontId="0" fillId="0" borderId="0" xfId="0"/>
    <xf numFmtId="0" fontId="0" fillId="0" borderId="1" xfId="0" applyBorder="1" applyAlignment="1">
      <alignment horizontal="center"/>
    </xf>
    <xf numFmtId="0" fontId="3" fillId="0" borderId="0" xfId="0" applyFont="1" applyAlignment="1">
      <alignment horizontal="left" vertical="center"/>
    </xf>
    <xf numFmtId="0" fontId="3" fillId="0" borderId="0" xfId="0" applyFont="1"/>
    <xf numFmtId="0" fontId="3" fillId="0" borderId="0" xfId="0" applyFont="1" applyAlignment="1">
      <alignment horizontal="center"/>
    </xf>
    <xf numFmtId="0" fontId="3" fillId="0" borderId="0" xfId="0" applyFont="1" applyFill="1"/>
    <xf numFmtId="0" fontId="3" fillId="0" borderId="0" xfId="0" applyFont="1" applyFill="1" applyAlignment="1">
      <alignment horizontal="left" vertical="center"/>
    </xf>
    <xf numFmtId="0" fontId="3" fillId="0" borderId="0" xfId="0" applyFont="1" applyFill="1" applyAlignment="1">
      <alignment horizontal="center"/>
    </xf>
    <xf numFmtId="0" fontId="5" fillId="5" borderId="1" xfId="0" applyFont="1" applyFill="1" applyBorder="1" applyAlignment="1"/>
    <xf numFmtId="0" fontId="5" fillId="5" borderId="1" xfId="0" applyFont="1" applyFill="1" applyBorder="1" applyAlignment="1">
      <alignment horizontal="center"/>
    </xf>
    <xf numFmtId="0" fontId="0" fillId="0" borderId="0" xfId="0"/>
    <xf numFmtId="0" fontId="3" fillId="0" borderId="1" xfId="0" applyFont="1" applyBorder="1" applyAlignment="1">
      <alignment vertical="center" wrapText="1"/>
    </xf>
    <xf numFmtId="0" fontId="3" fillId="0" borderId="1" xfId="0" applyFont="1" applyFill="1" applyBorder="1" applyAlignment="1">
      <alignment horizontal="center" vertical="center"/>
    </xf>
    <xf numFmtId="0" fontId="2" fillId="0" borderId="1" xfId="0" applyFont="1" applyFill="1" applyBorder="1" applyAlignment="1" applyProtection="1">
      <alignment vertical="top" wrapText="1"/>
      <protection locked="0"/>
    </xf>
    <xf numFmtId="0" fontId="2" fillId="0" borderId="1" xfId="0" applyFont="1" applyBorder="1" applyAlignment="1" applyProtection="1">
      <alignment vertical="top" wrapText="1"/>
      <protection locked="0"/>
    </xf>
    <xf numFmtId="0" fontId="1" fillId="0" borderId="5" xfId="0" applyFont="1" applyFill="1" applyBorder="1" applyAlignment="1">
      <alignment horizontal="left"/>
    </xf>
    <xf numFmtId="0" fontId="0" fillId="0" borderId="5" xfId="0" applyFont="1" applyFill="1" applyBorder="1" applyAlignment="1">
      <alignment horizontal="left"/>
    </xf>
    <xf numFmtId="0" fontId="0" fillId="0" borderId="5" xfId="0" applyBorder="1" applyAlignment="1">
      <alignment horizontal="center"/>
    </xf>
    <xf numFmtId="0" fontId="9" fillId="6" borderId="2" xfId="0" applyFont="1" applyFill="1" applyBorder="1" applyAlignment="1">
      <alignment horizontal="left" vertical="center"/>
    </xf>
    <xf numFmtId="0" fontId="9" fillId="6" borderId="3" xfId="0" applyFont="1" applyFill="1" applyBorder="1" applyAlignment="1"/>
    <xf numFmtId="0" fontId="9" fillId="6" borderId="1" xfId="0" applyFont="1" applyFill="1" applyBorder="1" applyAlignment="1">
      <alignment horizontal="center" vertical="center"/>
    </xf>
    <xf numFmtId="0" fontId="9" fillId="6" borderId="5" xfId="0" applyFont="1" applyFill="1" applyBorder="1" applyAlignment="1">
      <alignment horizontal="left" vertical="center"/>
    </xf>
    <xf numFmtId="0" fontId="10" fillId="0" borderId="0" xfId="0" applyFont="1" applyFill="1"/>
    <xf numFmtId="0" fontId="9" fillId="8" borderId="11" xfId="0" applyFont="1" applyFill="1" applyBorder="1" applyAlignment="1">
      <alignment horizontal="left" vertical="center"/>
    </xf>
    <xf numFmtId="0" fontId="8" fillId="8" borderId="12" xfId="0" applyFont="1" applyFill="1" applyBorder="1" applyAlignment="1"/>
    <xf numFmtId="0" fontId="9" fillId="8" borderId="1" xfId="0" applyFont="1" applyFill="1" applyBorder="1" applyAlignment="1">
      <alignment horizontal="center" vertical="center"/>
    </xf>
    <xf numFmtId="0" fontId="9" fillId="8" borderId="4" xfId="0" applyFont="1" applyFill="1" applyBorder="1" applyAlignment="1">
      <alignment horizontal="left" vertical="center"/>
    </xf>
    <xf numFmtId="0" fontId="10" fillId="0" borderId="0" xfId="0" applyFont="1"/>
    <xf numFmtId="0" fontId="8" fillId="0" borderId="1" xfId="0" applyFont="1" applyBorder="1" applyAlignment="1">
      <alignment vertical="center"/>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1" xfId="0" applyFont="1" applyFill="1" applyBorder="1" applyAlignment="1">
      <alignment vertical="center"/>
    </xf>
    <xf numFmtId="0" fontId="8" fillId="0" borderId="1" xfId="0" applyFont="1" applyFill="1" applyBorder="1" applyAlignment="1">
      <alignment horizontal="center" vertical="center" wrapText="1"/>
    </xf>
    <xf numFmtId="0" fontId="9" fillId="2" borderId="2" xfId="0" applyFont="1" applyFill="1" applyBorder="1" applyAlignment="1">
      <alignment horizontal="left" vertical="center"/>
    </xf>
    <xf numFmtId="0" fontId="9" fillId="2" borderId="1" xfId="0" applyFont="1" applyFill="1" applyBorder="1" applyAlignment="1">
      <alignment horizontal="center" vertical="center"/>
    </xf>
    <xf numFmtId="0" fontId="8" fillId="2"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 xfId="0" applyFont="1" applyBorder="1" applyAlignment="1">
      <alignment horizontal="center" vertical="center"/>
    </xf>
    <xf numFmtId="0" fontId="8" fillId="0" borderId="1" xfId="0" applyFont="1" applyBorder="1" applyAlignment="1">
      <alignment horizontal="center"/>
    </xf>
    <xf numFmtId="0" fontId="9" fillId="8" borderId="2" xfId="0" applyFont="1" applyFill="1" applyBorder="1" applyAlignment="1">
      <alignment horizontal="left" vertical="center"/>
    </xf>
    <xf numFmtId="0" fontId="8" fillId="0" borderId="1" xfId="0" applyFont="1" applyFill="1" applyBorder="1" applyAlignment="1">
      <alignment horizontal="center" vertical="center"/>
    </xf>
    <xf numFmtId="0" fontId="8" fillId="0" borderId="0" xfId="0" applyFont="1" applyAlignment="1">
      <alignment horizontal="left" vertical="center"/>
    </xf>
    <xf numFmtId="0" fontId="8" fillId="0" borderId="0" xfId="0" applyFont="1"/>
    <xf numFmtId="0" fontId="8" fillId="0" borderId="0" xfId="0" applyFont="1" applyAlignment="1">
      <alignment horizontal="center"/>
    </xf>
    <xf numFmtId="0" fontId="8" fillId="0" borderId="0" xfId="0" applyFont="1" applyAlignment="1">
      <alignment horizontal="center" vertical="center"/>
    </xf>
    <xf numFmtId="0" fontId="9" fillId="5" borderId="1" xfId="0" applyFont="1" applyFill="1" applyBorder="1" applyAlignment="1">
      <alignment horizontal="center"/>
    </xf>
    <xf numFmtId="0" fontId="10" fillId="0" borderId="0" xfId="0" applyFont="1" applyAlignment="1">
      <alignment horizontal="left" vertical="center"/>
    </xf>
    <xf numFmtId="0" fontId="10" fillId="0" borderId="0" xfId="0" applyFont="1" applyAlignment="1">
      <alignment horizontal="center"/>
    </xf>
    <xf numFmtId="0" fontId="10" fillId="0" borderId="0" xfId="0" applyFont="1" applyAlignment="1">
      <alignment horizontal="center" vertical="center"/>
    </xf>
    <xf numFmtId="0" fontId="3" fillId="0" borderId="0" xfId="0" applyFont="1" applyFill="1" applyAlignment="1">
      <alignment vertical="center"/>
    </xf>
    <xf numFmtId="0" fontId="5" fillId="8" borderId="3" xfId="0" applyFont="1" applyFill="1" applyBorder="1" applyAlignment="1">
      <alignment vertical="center"/>
    </xf>
    <xf numFmtId="0" fontId="5" fillId="8" borderId="4" xfId="0" applyFont="1" applyFill="1" applyBorder="1" applyAlignment="1">
      <alignment vertical="center" wrapText="1"/>
    </xf>
    <xf numFmtId="0" fontId="5" fillId="0" borderId="0" xfId="0" applyFont="1" applyFill="1" applyAlignment="1">
      <alignment vertical="center"/>
    </xf>
    <xf numFmtId="0" fontId="9" fillId="6" borderId="5" xfId="0" applyFont="1" applyFill="1" applyBorder="1" applyAlignment="1">
      <alignment vertical="center"/>
    </xf>
    <xf numFmtId="0" fontId="8" fillId="0" borderId="0" xfId="0" applyFont="1" applyFill="1"/>
    <xf numFmtId="0" fontId="8" fillId="0" borderId="1" xfId="0" applyFont="1" applyFill="1" applyBorder="1" applyAlignment="1">
      <alignment vertical="center" wrapText="1"/>
    </xf>
    <xf numFmtId="0" fontId="8" fillId="3" borderId="1" xfId="0" applyFont="1" applyFill="1" applyBorder="1" applyAlignment="1">
      <alignment horizontal="center" vertical="center"/>
    </xf>
    <xf numFmtId="0" fontId="8" fillId="3" borderId="1" xfId="0" applyFont="1" applyFill="1" applyBorder="1" applyAlignment="1">
      <alignment vertical="center"/>
    </xf>
    <xf numFmtId="0" fontId="8" fillId="3" borderId="1" xfId="0" applyFont="1" applyFill="1" applyBorder="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horizontal="center"/>
    </xf>
    <xf numFmtId="0" fontId="8" fillId="0" borderId="1" xfId="0" applyFont="1" applyBorder="1" applyAlignment="1">
      <alignment wrapText="1"/>
    </xf>
    <xf numFmtId="0" fontId="5" fillId="8" borderId="11" xfId="0" applyFont="1" applyFill="1" applyBorder="1" applyAlignment="1">
      <alignment horizontal="left" vertical="center"/>
    </xf>
    <xf numFmtId="0" fontId="9" fillId="6" borderId="10" xfId="0" applyFont="1" applyFill="1" applyBorder="1" applyAlignment="1">
      <alignment horizontal="center" vertical="center"/>
    </xf>
    <xf numFmtId="0" fontId="9" fillId="9" borderId="2" xfId="0" applyFont="1" applyFill="1" applyBorder="1" applyAlignment="1">
      <alignment horizontal="left" vertical="center"/>
    </xf>
    <xf numFmtId="0" fontId="8" fillId="9" borderId="3" xfId="0" applyFont="1" applyFill="1" applyBorder="1" applyAlignment="1">
      <alignment vertical="center"/>
    </xf>
    <xf numFmtId="0" fontId="8" fillId="9" borderId="3" xfId="0" applyFont="1" applyFill="1" applyBorder="1" applyAlignment="1">
      <alignment vertical="center" wrapText="1"/>
    </xf>
    <xf numFmtId="0" fontId="8" fillId="9" borderId="3" xfId="0" applyFont="1" applyFill="1" applyBorder="1" applyAlignment="1">
      <alignment horizontal="center" vertical="center"/>
    </xf>
    <xf numFmtId="0" fontId="8" fillId="9" borderId="4" xfId="0" applyFont="1" applyFill="1" applyBorder="1" applyAlignment="1">
      <alignment horizontal="left" vertical="center"/>
    </xf>
    <xf numFmtId="0" fontId="9" fillId="8" borderId="3" xfId="0" applyFont="1" applyFill="1" applyBorder="1" applyAlignment="1">
      <alignment vertical="center"/>
    </xf>
    <xf numFmtId="0" fontId="10" fillId="0" borderId="0" xfId="0" applyFont="1" applyAlignment="1">
      <alignment vertical="center"/>
    </xf>
    <xf numFmtId="0" fontId="9" fillId="8" borderId="1" xfId="0" applyFont="1" applyFill="1" applyBorder="1" applyAlignment="1" applyProtection="1">
      <alignment horizontal="center" vertical="center"/>
      <protection locked="0"/>
    </xf>
    <xf numFmtId="0" fontId="9" fillId="8" borderId="12" xfId="0" applyFont="1" applyFill="1" applyBorder="1" applyAlignment="1">
      <alignment horizontal="left" vertical="center"/>
    </xf>
    <xf numFmtId="0" fontId="8" fillId="8" borderId="12" xfId="0" applyFont="1" applyFill="1" applyBorder="1" applyAlignment="1">
      <alignment vertical="center"/>
    </xf>
    <xf numFmtId="0" fontId="9" fillId="2" borderId="3" xfId="0" applyFont="1" applyFill="1" applyBorder="1" applyAlignment="1">
      <alignment vertical="center"/>
    </xf>
    <xf numFmtId="0" fontId="8" fillId="2" borderId="3" xfId="0" applyFont="1" applyFill="1" applyBorder="1" applyAlignment="1">
      <alignment vertical="center"/>
    </xf>
    <xf numFmtId="0" fontId="3" fillId="10" borderId="5"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8" borderId="13" xfId="0" applyFont="1" applyFill="1" applyBorder="1"/>
    <xf numFmtId="0" fontId="5" fillId="8" borderId="1" xfId="0" applyFont="1" applyFill="1" applyBorder="1" applyAlignment="1">
      <alignment horizontal="center" vertical="center"/>
    </xf>
    <xf numFmtId="0" fontId="5" fillId="8" borderId="4" xfId="0" applyFont="1" applyFill="1" applyBorder="1" applyAlignment="1">
      <alignment horizontal="left" vertical="center"/>
    </xf>
    <xf numFmtId="0" fontId="3" fillId="9" borderId="3" xfId="0" applyFont="1" applyFill="1" applyBorder="1" applyAlignment="1">
      <alignment horizontal="center" vertical="center"/>
    </xf>
    <xf numFmtId="0" fontId="3" fillId="9" borderId="4" xfId="0" applyFont="1" applyFill="1" applyBorder="1" applyAlignment="1">
      <alignment horizontal="left" vertical="center"/>
    </xf>
    <xf numFmtId="0" fontId="5" fillId="6" borderId="10" xfId="0" applyFont="1" applyFill="1" applyBorder="1" applyAlignment="1">
      <alignment horizontal="center" vertical="center"/>
    </xf>
    <xf numFmtId="0" fontId="5" fillId="9" borderId="2" xfId="0" applyFont="1" applyFill="1" applyBorder="1" applyAlignment="1">
      <alignment horizontal="left" vertical="center"/>
    </xf>
    <xf numFmtId="0" fontId="3" fillId="9" borderId="3" xfId="0" applyFont="1" applyFill="1" applyBorder="1" applyAlignment="1">
      <alignment vertical="center"/>
    </xf>
    <xf numFmtId="0" fontId="3" fillId="9" borderId="3" xfId="0" applyFont="1" applyFill="1" applyBorder="1" applyAlignment="1">
      <alignment vertical="center" wrapText="1"/>
    </xf>
    <xf numFmtId="0" fontId="3" fillId="9" borderId="3" xfId="0" applyFont="1" applyFill="1" applyBorder="1" applyAlignment="1">
      <alignment horizontal="center"/>
    </xf>
    <xf numFmtId="0" fontId="3" fillId="9" borderId="4" xfId="0" applyFont="1" applyFill="1" applyBorder="1" applyAlignment="1">
      <alignment horizontal="center"/>
    </xf>
    <xf numFmtId="0" fontId="5" fillId="8" borderId="2" xfId="0" applyFont="1" applyFill="1" applyBorder="1" applyAlignment="1">
      <alignment horizontal="left" vertical="center"/>
    </xf>
    <xf numFmtId="0" fontId="5" fillId="8" borderId="8" xfId="0" applyFont="1" applyFill="1" applyBorder="1" applyAlignment="1">
      <alignment vertical="center"/>
    </xf>
    <xf numFmtId="0" fontId="3" fillId="8" borderId="3" xfId="0" applyFont="1" applyFill="1" applyBorder="1" applyAlignment="1">
      <alignment vertical="center"/>
    </xf>
    <xf numFmtId="0" fontId="5" fillId="8" borderId="1" xfId="0" applyFont="1" applyFill="1" applyBorder="1" applyAlignment="1" applyProtection="1">
      <alignment horizontal="center" vertical="center"/>
      <protection locked="0"/>
    </xf>
    <xf numFmtId="0" fontId="3" fillId="8" borderId="4" xfId="0" applyFont="1" applyFill="1" applyBorder="1" applyAlignment="1">
      <alignment vertical="center"/>
    </xf>
    <xf numFmtId="0" fontId="5" fillId="8" borderId="12" xfId="0" applyFont="1" applyFill="1" applyBorder="1" applyAlignment="1">
      <alignment horizontal="left" vertical="center"/>
    </xf>
    <xf numFmtId="0" fontId="3" fillId="8" borderId="12" xfId="0" applyFont="1" applyFill="1" applyBorder="1" applyAlignment="1">
      <alignment vertical="center"/>
    </xf>
    <xf numFmtId="0" fontId="5" fillId="8" borderId="4" xfId="0" applyFont="1" applyFill="1" applyBorder="1" applyAlignment="1">
      <alignment vertical="center"/>
    </xf>
    <xf numFmtId="0" fontId="9" fillId="8" borderId="4" xfId="0" applyFont="1" applyFill="1" applyBorder="1" applyAlignment="1">
      <alignment vertical="center"/>
    </xf>
    <xf numFmtId="0" fontId="8" fillId="0" borderId="0" xfId="0" applyFont="1" applyFill="1" applyAlignment="1">
      <alignment vertical="center"/>
    </xf>
    <xf numFmtId="0" fontId="9" fillId="8" borderId="3" xfId="0" applyFont="1" applyFill="1" applyBorder="1" applyAlignment="1">
      <alignment horizontal="left" vertical="center"/>
    </xf>
    <xf numFmtId="0" fontId="8" fillId="8" borderId="3" xfId="0" applyFont="1" applyFill="1" applyBorder="1" applyAlignment="1">
      <alignment vertical="center"/>
    </xf>
    <xf numFmtId="0" fontId="8" fillId="0" borderId="0" xfId="0" applyFont="1" applyAlignment="1">
      <alignment vertical="center"/>
    </xf>
    <xf numFmtId="0" fontId="9" fillId="8" borderId="8" xfId="0" applyFont="1" applyFill="1" applyBorder="1" applyAlignment="1">
      <alignment vertical="center"/>
    </xf>
    <xf numFmtId="0" fontId="8" fillId="8" borderId="4" xfId="0" applyFont="1" applyFill="1" applyBorder="1" applyAlignment="1">
      <alignment vertical="center"/>
    </xf>
    <xf numFmtId="0" fontId="8" fillId="9" borderId="3" xfId="0" applyFont="1" applyFill="1" applyBorder="1" applyAlignment="1">
      <alignment horizontal="center"/>
    </xf>
    <xf numFmtId="0" fontId="8" fillId="9" borderId="4" xfId="0" applyFont="1" applyFill="1" applyBorder="1" applyAlignment="1">
      <alignment horizontal="center"/>
    </xf>
    <xf numFmtId="0" fontId="5" fillId="8" borderId="3" xfId="0" applyFont="1" applyFill="1" applyBorder="1" applyAlignment="1">
      <alignment horizontal="left" vertical="center"/>
    </xf>
    <xf numFmtId="0" fontId="9" fillId="8" borderId="8" xfId="0" applyFont="1" applyFill="1" applyBorder="1"/>
    <xf numFmtId="0" fontId="9" fillId="8" borderId="10" xfId="0" applyFont="1" applyFill="1" applyBorder="1"/>
    <xf numFmtId="0" fontId="8" fillId="8" borderId="12" xfId="0" applyFont="1" applyFill="1" applyBorder="1"/>
    <xf numFmtId="0" fontId="9" fillId="8" borderId="13" xfId="0" applyFont="1" applyFill="1" applyBorder="1"/>
    <xf numFmtId="0" fontId="9" fillId="8" borderId="4" xfId="0" applyFont="1" applyFill="1" applyBorder="1" applyAlignment="1">
      <alignment vertical="center" wrapText="1"/>
    </xf>
    <xf numFmtId="0" fontId="8" fillId="8" borderId="11" xfId="0" applyFont="1" applyFill="1" applyBorder="1" applyAlignment="1">
      <alignment horizontal="left" vertical="center"/>
    </xf>
    <xf numFmtId="0" fontId="9" fillId="8" borderId="12" xfId="0" applyFont="1" applyFill="1" applyBorder="1" applyAlignment="1">
      <alignment horizontal="left" vertical="center" wrapText="1"/>
    </xf>
    <xf numFmtId="0" fontId="5" fillId="9" borderId="1" xfId="0" applyFont="1" applyFill="1" applyBorder="1" applyAlignment="1">
      <alignment horizontal="center" vertical="center"/>
    </xf>
    <xf numFmtId="0" fontId="5" fillId="9" borderId="10" xfId="0" applyFont="1" applyFill="1" applyBorder="1" applyAlignment="1">
      <alignment horizontal="center" vertical="center"/>
    </xf>
    <xf numFmtId="0" fontId="5" fillId="9" borderId="5" xfId="0" applyFont="1" applyFill="1" applyBorder="1" applyAlignment="1">
      <alignment vertical="center" wrapText="1"/>
    </xf>
    <xf numFmtId="0" fontId="1" fillId="10" borderId="1" xfId="0" applyFont="1" applyFill="1" applyBorder="1" applyAlignment="1">
      <alignment horizont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center"/>
    </xf>
    <xf numFmtId="0" fontId="1" fillId="11" borderId="4" xfId="0" applyFont="1" applyFill="1" applyBorder="1" applyAlignment="1">
      <alignment horizontal="center"/>
    </xf>
    <xf numFmtId="0" fontId="1" fillId="12" borderId="1" xfId="0" applyFont="1" applyFill="1" applyBorder="1" applyAlignment="1">
      <alignment horizontal="center"/>
    </xf>
    <xf numFmtId="10" fontId="1" fillId="12" borderId="1" xfId="1" applyNumberFormat="1" applyFont="1" applyFill="1" applyBorder="1" applyAlignment="1">
      <alignment horizontal="center"/>
    </xf>
    <xf numFmtId="0" fontId="1" fillId="12" borderId="1" xfId="0" applyFont="1" applyFill="1" applyBorder="1" applyAlignment="1">
      <alignment horizontal="center" vertical="center" wrapText="1"/>
    </xf>
    <xf numFmtId="0" fontId="1" fillId="11" borderId="4" xfId="0" applyFont="1" applyFill="1" applyBorder="1" applyAlignment="1">
      <alignment horizontal="center" vertical="center"/>
    </xf>
    <xf numFmtId="0" fontId="1" fillId="12" borderId="1" xfId="0" applyFont="1" applyFill="1" applyBorder="1" applyAlignment="1">
      <alignment horizontal="center" vertical="center"/>
    </xf>
    <xf numFmtId="0" fontId="9" fillId="0" borderId="1" xfId="0" applyFont="1" applyBorder="1" applyAlignment="1">
      <alignment horizontal="left" vertical="center"/>
    </xf>
    <xf numFmtId="0" fontId="8" fillId="0" borderId="1" xfId="0" applyFont="1" applyBorder="1" applyAlignment="1" applyProtection="1">
      <alignment horizontal="left" vertical="center" wrapText="1"/>
      <protection locked="0"/>
    </xf>
    <xf numFmtId="0" fontId="5" fillId="8" borderId="11" xfId="0" applyFont="1" applyFill="1" applyBorder="1" applyAlignment="1">
      <alignment horizontal="left" vertical="center"/>
    </xf>
    <xf numFmtId="0" fontId="5" fillId="0" borderId="2" xfId="0" applyFont="1" applyBorder="1" applyAlignment="1">
      <alignment horizontal="left" vertical="center"/>
    </xf>
    <xf numFmtId="0" fontId="5" fillId="0" borderId="11" xfId="0" applyFont="1" applyBorder="1" applyAlignment="1">
      <alignment horizontal="left" vertical="center"/>
    </xf>
    <xf numFmtId="0" fontId="1" fillId="10" borderId="2" xfId="0" applyFont="1" applyFill="1" applyBorder="1" applyAlignment="1">
      <alignment horizontal="left"/>
    </xf>
    <xf numFmtId="0" fontId="1" fillId="10" borderId="1" xfId="0" applyFont="1" applyFill="1" applyBorder="1"/>
    <xf numFmtId="0" fontId="1" fillId="10" borderId="4" xfId="0" applyFont="1" applyFill="1" applyBorder="1" applyAlignment="1">
      <alignment horizontal="center"/>
    </xf>
    <xf numFmtId="0" fontId="1" fillId="10" borderId="9" xfId="0" applyFont="1" applyFill="1" applyBorder="1" applyAlignment="1">
      <alignment horizontal="left"/>
    </xf>
    <xf numFmtId="0" fontId="1" fillId="10" borderId="5" xfId="0" applyFont="1" applyFill="1" applyBorder="1" applyAlignment="1">
      <alignment horizontal="left"/>
    </xf>
    <xf numFmtId="0" fontId="1" fillId="10" borderId="9" xfId="0" applyFont="1" applyFill="1" applyBorder="1" applyAlignment="1">
      <alignment horizontal="right"/>
    </xf>
    <xf numFmtId="0" fontId="1" fillId="10" borderId="10" xfId="0" applyFont="1" applyFill="1" applyBorder="1" applyAlignment="1">
      <alignment horizontal="right"/>
    </xf>
    <xf numFmtId="0" fontId="0" fillId="10" borderId="11" xfId="0" applyFill="1" applyBorder="1" applyAlignment="1">
      <alignment horizontal="left"/>
    </xf>
    <xf numFmtId="0" fontId="0" fillId="10" borderId="2" xfId="0" applyFill="1" applyBorder="1" applyAlignment="1">
      <alignment horizontal="left"/>
    </xf>
    <xf numFmtId="0" fontId="1" fillId="10" borderId="3" xfId="0" applyFont="1" applyFill="1" applyBorder="1" applyAlignment="1">
      <alignment horizontal="right"/>
    </xf>
    <xf numFmtId="0" fontId="1" fillId="10" borderId="12" xfId="0" applyFont="1" applyFill="1" applyBorder="1" applyAlignment="1">
      <alignment horizontal="right"/>
    </xf>
    <xf numFmtId="10" fontId="1" fillId="11" borderId="4" xfId="1" applyNumberFormat="1" applyFont="1" applyFill="1" applyBorder="1" applyAlignment="1">
      <alignment horizontal="center"/>
    </xf>
    <xf numFmtId="0" fontId="1" fillId="10" borderId="10" xfId="0" applyFont="1"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3" fillId="10" borderId="10" xfId="0" applyFont="1" applyFill="1" applyBorder="1" applyAlignment="1" applyProtection="1">
      <alignment horizontal="center" vertical="center"/>
      <protection locked="0"/>
    </xf>
    <xf numFmtId="0" fontId="3" fillId="10" borderId="4" xfId="0" applyFont="1" applyFill="1" applyBorder="1" applyAlignment="1" applyProtection="1">
      <alignment horizontal="center" vertical="center"/>
      <protection locked="0"/>
    </xf>
    <xf numFmtId="0" fontId="3" fillId="0" borderId="1" xfId="0" applyFont="1" applyBorder="1" applyAlignment="1">
      <alignment horizontal="left" wrapText="1"/>
    </xf>
    <xf numFmtId="0" fontId="3" fillId="8" borderId="11" xfId="0" applyFont="1" applyFill="1" applyBorder="1"/>
    <xf numFmtId="0" fontId="3" fillId="0" borderId="5" xfId="0" applyFont="1" applyFill="1" applyBorder="1" applyAlignment="1">
      <alignment vertical="center" wrapText="1"/>
    </xf>
    <xf numFmtId="0" fontId="3" fillId="0" borderId="5" xfId="0" applyFont="1" applyBorder="1" applyAlignment="1">
      <alignment vertical="center" wrapText="1"/>
    </xf>
    <xf numFmtId="0" fontId="3" fillId="0" borderId="5" xfId="0" applyFont="1" applyFill="1" applyBorder="1" applyAlignment="1">
      <alignment horizontal="center" vertical="center" wrapText="1"/>
    </xf>
    <xf numFmtId="0" fontId="5" fillId="8" borderId="14" xfId="0" applyFont="1" applyFill="1" applyBorder="1"/>
    <xf numFmtId="0" fontId="3" fillId="8" borderId="15" xfId="0" applyFont="1" applyFill="1" applyBorder="1"/>
    <xf numFmtId="0" fontId="3" fillId="0" borderId="1" xfId="0" applyFont="1" applyBorder="1" applyAlignment="1">
      <alignment horizontal="left" vertical="center"/>
    </xf>
    <xf numFmtId="0" fontId="8" fillId="0" borderId="1" xfId="0" applyFont="1" applyBorder="1" applyAlignment="1">
      <alignment horizontal="left" vertical="center"/>
    </xf>
    <xf numFmtId="0" fontId="9" fillId="6" borderId="3" xfId="0" applyFont="1" applyFill="1" applyBorder="1" applyAlignment="1">
      <alignment horizontal="left"/>
    </xf>
    <xf numFmtId="0" fontId="8" fillId="8" borderId="12" xfId="0" applyFont="1" applyFill="1" applyBorder="1" applyAlignment="1">
      <alignment horizontal="left" vertical="center"/>
    </xf>
    <xf numFmtId="0" fontId="8" fillId="8" borderId="3" xfId="0" applyFont="1" applyFill="1" applyBorder="1" applyAlignment="1">
      <alignment horizontal="left" vertical="center"/>
    </xf>
    <xf numFmtId="0" fontId="8" fillId="0" borderId="1" xfId="0" applyFont="1" applyBorder="1" applyAlignment="1">
      <alignment horizontal="left"/>
    </xf>
    <xf numFmtId="0" fontId="8" fillId="9" borderId="3" xfId="0" applyFont="1" applyFill="1" applyBorder="1" applyAlignment="1">
      <alignment horizontal="left" vertical="center" wrapText="1"/>
    </xf>
    <xf numFmtId="0" fontId="8" fillId="0" borderId="0" xfId="0" applyFont="1" applyFill="1" applyAlignment="1">
      <alignment horizontal="left"/>
    </xf>
    <xf numFmtId="0" fontId="8" fillId="0" borderId="0" xfId="0" applyFont="1" applyAlignment="1">
      <alignment horizontal="left"/>
    </xf>
    <xf numFmtId="0" fontId="8" fillId="0" borderId="1" xfId="0" applyFont="1" applyBorder="1" applyAlignment="1">
      <alignment horizontal="left" wrapText="1"/>
    </xf>
    <xf numFmtId="0" fontId="8" fillId="3" borderId="1" xfId="0" applyFont="1" applyFill="1" applyBorder="1" applyAlignment="1">
      <alignment vertical="center" wrapText="1"/>
    </xf>
    <xf numFmtId="0" fontId="3" fillId="3" borderId="1" xfId="0" applyFont="1" applyFill="1" applyBorder="1" applyAlignment="1">
      <alignment horizontal="left" vertical="center"/>
    </xf>
    <xf numFmtId="0" fontId="9" fillId="8" borderId="8" xfId="0" applyFont="1" applyFill="1" applyBorder="1" applyAlignment="1">
      <alignment vertical="center" wrapText="1"/>
    </xf>
    <xf numFmtId="0" fontId="9" fillId="8" borderId="9" xfId="0" applyFont="1" applyFill="1" applyBorder="1" applyAlignment="1">
      <alignment vertical="center"/>
    </xf>
    <xf numFmtId="0" fontId="9" fillId="0" borderId="1" xfId="0" applyFont="1" applyBorder="1" applyAlignment="1">
      <alignment horizontal="center" vertical="center"/>
    </xf>
    <xf numFmtId="0" fontId="9" fillId="3" borderId="5" xfId="0" applyFont="1" applyFill="1" applyBorder="1" applyAlignment="1" applyProtection="1">
      <alignment vertical="center" wrapText="1"/>
      <protection locked="0"/>
    </xf>
    <xf numFmtId="0" fontId="8" fillId="0" borderId="13" xfId="0" applyFont="1" applyBorder="1" applyAlignment="1" applyProtection="1">
      <alignment horizontal="left" vertical="center" wrapText="1"/>
      <protection locked="0"/>
    </xf>
    <xf numFmtId="0" fontId="8" fillId="10" borderId="7" xfId="0" applyFont="1" applyFill="1" applyBorder="1" applyAlignment="1" applyProtection="1">
      <alignment horizontal="center" vertical="center"/>
      <protection locked="0"/>
    </xf>
    <xf numFmtId="0" fontId="8" fillId="10" borderId="1" xfId="0" applyFont="1" applyFill="1" applyBorder="1" applyAlignment="1" applyProtection="1">
      <alignment horizontal="center" vertical="center"/>
      <protection locked="0"/>
    </xf>
    <xf numFmtId="0" fontId="9" fillId="5" borderId="1" xfId="0" applyFont="1" applyFill="1" applyBorder="1" applyAlignment="1">
      <alignment horizontal="right"/>
    </xf>
    <xf numFmtId="0" fontId="5" fillId="5" borderId="1" xfId="0" applyFont="1" applyFill="1" applyBorder="1" applyAlignment="1">
      <alignment horizontal="right"/>
    </xf>
    <xf numFmtId="0" fontId="9" fillId="5" borderId="2" xfId="0" applyFont="1" applyFill="1" applyBorder="1" applyAlignment="1">
      <alignment horizontal="right"/>
    </xf>
    <xf numFmtId="0" fontId="5" fillId="5" borderId="2" xfId="0" applyFont="1" applyFill="1" applyBorder="1" applyAlignment="1">
      <alignment horizontal="right"/>
    </xf>
    <xf numFmtId="0" fontId="1" fillId="0" borderId="9" xfId="0" applyFont="1" applyFill="1" applyBorder="1" applyAlignment="1">
      <alignment horizontal="left"/>
    </xf>
    <xf numFmtId="0" fontId="0" fillId="0" borderId="4" xfId="0" applyBorder="1" applyAlignment="1">
      <alignment horizontal="center"/>
    </xf>
    <xf numFmtId="0" fontId="1" fillId="0" borderId="5" xfId="0" applyFont="1" applyFill="1" applyBorder="1" applyAlignment="1">
      <alignment horizontal="right"/>
    </xf>
    <xf numFmtId="0" fontId="1" fillId="0" borderId="10" xfId="0" applyFont="1" applyBorder="1" applyAlignment="1">
      <alignment horizontal="center"/>
    </xf>
    <xf numFmtId="0" fontId="8" fillId="0" borderId="1" xfId="0" applyFont="1" applyBorder="1" applyAlignment="1" applyProtection="1">
      <alignment horizontal="left" vertical="center"/>
      <protection locked="0"/>
    </xf>
    <xf numFmtId="0" fontId="8" fillId="10" borderId="1" xfId="0" applyFont="1" applyFill="1" applyBorder="1" applyAlignment="1" applyProtection="1">
      <alignment horizontal="center" vertical="center"/>
      <protection locked="0"/>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xf>
    <xf numFmtId="0" fontId="8" fillId="10" borderId="5" xfId="0" applyFont="1" applyFill="1" applyBorder="1" applyAlignment="1" applyProtection="1">
      <alignment horizontal="center" vertical="center"/>
      <protection locked="0"/>
    </xf>
    <xf numFmtId="0" fontId="8" fillId="10" borderId="6" xfId="0" applyFont="1" applyFill="1" applyBorder="1" applyAlignment="1" applyProtection="1">
      <alignment horizontal="center" vertical="center"/>
      <protection locked="0"/>
    </xf>
    <xf numFmtId="0" fontId="8" fillId="10" borderId="7" xfId="0" applyFont="1" applyFill="1" applyBorder="1" applyAlignment="1" applyProtection="1">
      <alignment horizontal="center" vertical="center"/>
      <protection locked="0"/>
    </xf>
    <xf numFmtId="0" fontId="8" fillId="0" borderId="5"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1" xfId="0" applyFont="1" applyBorder="1" applyAlignment="1" applyProtection="1">
      <alignment horizontal="left" vertical="center" wrapText="1"/>
      <protection locked="0"/>
    </xf>
    <xf numFmtId="0" fontId="9"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9" fillId="0" borderId="7" xfId="0" applyFont="1" applyBorder="1" applyAlignment="1">
      <alignment horizontal="left" vertical="center"/>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10" borderId="10" xfId="0" applyFont="1" applyFill="1" applyBorder="1" applyAlignment="1" applyProtection="1">
      <alignment horizontal="center" vertical="center"/>
      <protection locked="0"/>
    </xf>
    <xf numFmtId="0" fontId="3" fillId="10" borderId="15" xfId="0" applyFont="1" applyFill="1" applyBorder="1" applyAlignment="1" applyProtection="1">
      <alignment horizontal="center" vertical="center"/>
      <protection locked="0"/>
    </xf>
    <xf numFmtId="0" fontId="3" fillId="10" borderId="13" xfId="0" applyFont="1" applyFill="1" applyBorder="1" applyAlignment="1" applyProtection="1">
      <alignment horizontal="center" vertical="center"/>
      <protection locked="0"/>
    </xf>
    <xf numFmtId="0" fontId="5" fillId="8" borderId="15" xfId="0" applyFont="1" applyFill="1" applyBorder="1" applyAlignment="1" applyProtection="1">
      <alignment horizontal="center" vertical="center"/>
      <protection locked="0"/>
    </xf>
    <xf numFmtId="0" fontId="5" fillId="8" borderId="13" xfId="0" applyFont="1" applyFill="1" applyBorder="1" applyAlignment="1" applyProtection="1">
      <alignment horizontal="center" vertical="center"/>
      <protection locked="0"/>
    </xf>
    <xf numFmtId="0" fontId="3" fillId="0" borderId="7" xfId="0" applyFont="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8" borderId="6" xfId="0" applyFont="1" applyFill="1" applyBorder="1" applyAlignment="1">
      <alignment horizontal="left" vertical="center"/>
    </xf>
    <xf numFmtId="0" fontId="3" fillId="8" borderId="7" xfId="0" applyFont="1" applyFill="1" applyBorder="1" applyAlignment="1">
      <alignment horizontal="left" vertical="center"/>
    </xf>
    <xf numFmtId="0" fontId="5" fillId="3" borderId="9" xfId="0" applyFont="1" applyFill="1" applyBorder="1" applyAlignment="1">
      <alignment horizontal="left" vertical="center"/>
    </xf>
    <xf numFmtId="0" fontId="5" fillId="3" borderId="14" xfId="0" applyFont="1" applyFill="1" applyBorder="1" applyAlignment="1">
      <alignment horizontal="left" vertical="center"/>
    </xf>
    <xf numFmtId="0" fontId="5" fillId="3" borderId="11" xfId="0" applyFont="1" applyFill="1" applyBorder="1" applyAlignment="1">
      <alignment horizontal="left" vertical="center"/>
    </xf>
    <xf numFmtId="0" fontId="3" fillId="10" borderId="5" xfId="0" applyFont="1" applyFill="1" applyBorder="1" applyAlignment="1" applyProtection="1">
      <alignment horizontal="center" vertical="center"/>
      <protection locked="0"/>
    </xf>
    <xf numFmtId="0" fontId="3" fillId="10" borderId="6" xfId="0" applyFont="1" applyFill="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5" fillId="8" borderId="14" xfId="0" applyFont="1" applyFill="1" applyBorder="1" applyAlignment="1">
      <alignment horizontal="left" vertical="center"/>
    </xf>
    <xf numFmtId="0" fontId="5" fillId="8" borderId="11" xfId="0" applyFont="1" applyFill="1" applyBorder="1" applyAlignment="1">
      <alignment horizontal="left" vertical="center"/>
    </xf>
    <xf numFmtId="0" fontId="5" fillId="0" borderId="2" xfId="0" applyFont="1" applyBorder="1" applyAlignment="1">
      <alignment horizontal="left" vertical="center"/>
    </xf>
    <xf numFmtId="0" fontId="5" fillId="0" borderId="9" xfId="0" applyFont="1" applyBorder="1" applyAlignment="1">
      <alignment horizontal="left" vertical="center"/>
    </xf>
    <xf numFmtId="0" fontId="5" fillId="8" borderId="13" xfId="0" applyFont="1" applyFill="1" applyBorder="1" applyAlignment="1">
      <alignment horizontal="center" vertical="center"/>
    </xf>
    <xf numFmtId="0" fontId="5" fillId="8" borderId="4" xfId="0" applyFont="1" applyFill="1" applyBorder="1" applyAlignment="1">
      <alignment horizontal="center" vertical="center"/>
    </xf>
    <xf numFmtId="0" fontId="5" fillId="8" borderId="6" xfId="0" applyFont="1" applyFill="1" applyBorder="1" applyAlignment="1" applyProtection="1">
      <alignment horizontal="center" vertical="center"/>
      <protection locked="0"/>
    </xf>
    <xf numFmtId="0" fontId="5" fillId="8" borderId="7" xfId="0" applyFont="1" applyFill="1" applyBorder="1" applyAlignment="1" applyProtection="1">
      <alignment horizontal="center" vertical="center"/>
      <protection locked="0"/>
    </xf>
    <xf numFmtId="0" fontId="5" fillId="3" borderId="1"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5" fillId="3" borderId="2"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0" borderId="11" xfId="0" applyFont="1" applyBorder="1" applyAlignment="1">
      <alignment horizontal="left" vertical="center"/>
    </xf>
    <xf numFmtId="0" fontId="5" fillId="0" borderId="1" xfId="0" applyFont="1" applyBorder="1" applyAlignment="1">
      <alignment horizontal="left" vertical="center" wrapText="1"/>
    </xf>
    <xf numFmtId="0" fontId="3" fillId="0" borderId="1" xfId="0" applyFont="1" applyBorder="1" applyAlignment="1" applyProtection="1">
      <alignment horizontal="center"/>
      <protection locked="0"/>
    </xf>
    <xf numFmtId="0" fontId="3" fillId="0" borderId="7" xfId="0" applyFont="1" applyBorder="1" applyAlignment="1" applyProtection="1">
      <alignment horizontal="center"/>
      <protection locked="0"/>
    </xf>
    <xf numFmtId="0" fontId="3" fillId="10" borderId="1" xfId="0" applyFont="1" applyFill="1" applyBorder="1" applyAlignment="1" applyProtection="1">
      <alignment horizontal="center" vertical="center"/>
      <protection locked="0"/>
    </xf>
    <xf numFmtId="0" fontId="3" fillId="0" borderId="1" xfId="0" applyFont="1" applyBorder="1" applyAlignment="1">
      <alignment horizontal="center" vertical="center" wrapText="1"/>
    </xf>
    <xf numFmtId="0" fontId="5" fillId="8" borderId="5" xfId="0" applyFont="1" applyFill="1" applyBorder="1" applyAlignment="1" applyProtection="1">
      <alignment horizontal="center" vertical="center"/>
      <protection locked="0"/>
    </xf>
    <xf numFmtId="0" fontId="5" fillId="8" borderId="9" xfId="0" applyFont="1" applyFill="1" applyBorder="1" applyAlignment="1">
      <alignment horizontal="left" vertical="center"/>
    </xf>
    <xf numFmtId="0" fontId="3" fillId="0" borderId="5" xfId="0" applyFont="1" applyBorder="1" applyAlignment="1" applyProtection="1">
      <alignment horizontal="center"/>
      <protection locked="0"/>
    </xf>
    <xf numFmtId="0" fontId="3" fillId="0" borderId="6" xfId="0" applyFont="1" applyBorder="1" applyAlignment="1" applyProtection="1">
      <alignment horizontal="center"/>
      <protection locked="0"/>
    </xf>
    <xf numFmtId="0" fontId="5" fillId="0" borderId="2" xfId="0" applyFont="1" applyBorder="1" applyAlignment="1">
      <alignment horizontal="center" vertical="center"/>
    </xf>
    <xf numFmtId="0" fontId="3" fillId="3" borderId="5" xfId="0" applyFont="1" applyFill="1" applyBorder="1" applyAlignment="1" applyProtection="1">
      <alignment horizontal="center"/>
      <protection locked="0"/>
    </xf>
    <xf numFmtId="0" fontId="3" fillId="3" borderId="6" xfId="0" applyFont="1" applyFill="1" applyBorder="1" applyAlignment="1" applyProtection="1">
      <alignment horizontal="center"/>
      <protection locked="0"/>
    </xf>
    <xf numFmtId="0" fontId="3" fillId="3" borderId="7" xfId="0" applyFont="1" applyFill="1" applyBorder="1" applyAlignment="1" applyProtection="1">
      <alignment horizontal="center"/>
      <protection locked="0"/>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11" xfId="0" applyFont="1" applyBorder="1" applyAlignment="1">
      <alignment horizontal="center" vertical="center"/>
    </xf>
    <xf numFmtId="0" fontId="5" fillId="8" borderId="5" xfId="0" applyFont="1" applyFill="1" applyBorder="1" applyAlignment="1">
      <alignment horizontal="center" vertical="center"/>
    </xf>
    <xf numFmtId="0" fontId="5" fillId="8" borderId="7" xfId="0" applyFont="1" applyFill="1" applyBorder="1" applyAlignment="1">
      <alignment horizontal="center" vertical="center"/>
    </xf>
    <xf numFmtId="0" fontId="9" fillId="3" borderId="1" xfId="0" applyFont="1" applyFill="1" applyBorder="1" applyAlignment="1">
      <alignment horizontal="left" vertical="center" wrapText="1"/>
    </xf>
    <xf numFmtId="0" fontId="8"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9" fillId="0" borderId="1" xfId="0" applyFont="1" applyBorder="1" applyAlignment="1">
      <alignment horizontal="center" vertical="center"/>
    </xf>
    <xf numFmtId="0" fontId="8" fillId="3" borderId="5"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0" borderId="1" xfId="0" applyFont="1" applyFill="1" applyBorder="1" applyAlignment="1">
      <alignment horizontal="center" vertical="center" wrapText="1"/>
    </xf>
    <xf numFmtId="0" fontId="9" fillId="0" borderId="9"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xf>
    <xf numFmtId="0" fontId="9" fillId="3" borderId="9" xfId="0" applyFont="1" applyFill="1" applyBorder="1" applyAlignment="1">
      <alignment horizontal="left" vertical="center" wrapText="1"/>
    </xf>
    <xf numFmtId="0" fontId="9" fillId="3" borderId="8" xfId="0" applyFont="1" applyFill="1" applyBorder="1" applyAlignment="1">
      <alignment horizontal="left" vertical="center" wrapText="1"/>
    </xf>
    <xf numFmtId="0" fontId="9" fillId="3" borderId="10" xfId="0" applyFont="1" applyFill="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left"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5" fillId="3" borderId="1" xfId="0" applyFont="1" applyFill="1" applyBorder="1" applyAlignment="1">
      <alignment horizontal="left" vertical="center"/>
    </xf>
    <xf numFmtId="0" fontId="5" fillId="0" borderId="1" xfId="0" applyFont="1" applyBorder="1" applyAlignment="1">
      <alignment horizontal="center" vertical="center"/>
    </xf>
    <xf numFmtId="0" fontId="5" fillId="3" borderId="3" xfId="0" applyFont="1" applyFill="1" applyBorder="1" applyAlignment="1">
      <alignment horizontal="left" vertical="center" wrapText="1"/>
    </xf>
    <xf numFmtId="0" fontId="5" fillId="0" borderId="1" xfId="0" applyFont="1" applyBorder="1" applyAlignment="1">
      <alignment horizontal="left" vertical="center"/>
    </xf>
    <xf numFmtId="0" fontId="8" fillId="10" borderId="5" xfId="0" applyFont="1" applyFill="1" applyBorder="1" applyAlignment="1">
      <alignment horizontal="center" vertical="center"/>
    </xf>
    <xf numFmtId="0" fontId="8" fillId="10" borderId="6" xfId="0" applyFont="1" applyFill="1" applyBorder="1" applyAlignment="1">
      <alignment horizontal="center" vertical="center"/>
    </xf>
    <xf numFmtId="0" fontId="8" fillId="10" borderId="7" xfId="0" applyFont="1" applyFill="1" applyBorder="1" applyAlignment="1">
      <alignment horizontal="center" vertical="center"/>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8" borderId="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5" xfId="0" applyFont="1" applyFill="1" applyBorder="1" applyAlignment="1">
      <alignment horizontal="left" vertical="center" wrapText="1"/>
    </xf>
    <xf numFmtId="0" fontId="9" fillId="8" borderId="7" xfId="0" applyFont="1" applyFill="1" applyBorder="1" applyAlignment="1">
      <alignment horizontal="left" vertical="center" wrapText="1"/>
    </xf>
    <xf numFmtId="0" fontId="9" fillId="8" borderId="9" xfId="0" applyFont="1" applyFill="1" applyBorder="1" applyAlignment="1">
      <alignment horizontal="center" vertical="center"/>
    </xf>
    <xf numFmtId="0" fontId="9" fillId="8" borderId="11" xfId="0" applyFont="1" applyFill="1" applyBorder="1" applyAlignment="1">
      <alignment horizontal="center" vertical="center"/>
    </xf>
    <xf numFmtId="0" fontId="9" fillId="0" borderId="2" xfId="0" applyFont="1" applyBorder="1" applyAlignment="1">
      <alignment horizontal="left" vertical="center"/>
    </xf>
    <xf numFmtId="0" fontId="9" fillId="8" borderId="5" xfId="0" applyFont="1" applyFill="1" applyBorder="1" applyAlignment="1">
      <alignment horizontal="left" vertical="center"/>
    </xf>
    <xf numFmtId="0" fontId="9" fillId="8" borderId="7" xfId="0" applyFont="1" applyFill="1" applyBorder="1" applyAlignment="1">
      <alignment horizontal="left" vertical="center"/>
    </xf>
    <xf numFmtId="0" fontId="3" fillId="0" borderId="5" xfId="0" applyFont="1" applyBorder="1" applyAlignment="1" applyProtection="1">
      <alignment horizontal="left" vertical="center" wrapText="1"/>
      <protection locked="0"/>
    </xf>
    <xf numFmtId="0" fontId="3" fillId="0" borderId="6" xfId="0"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cellXfs>
  <cellStyles count="2">
    <cellStyle name="Normal" xfId="0" builtinId="0"/>
    <cellStyle name="Percent" xfId="1" builtinId="5"/>
  </cellStyles>
  <dxfs count="16">
    <dxf>
      <fill>
        <patternFill>
          <bgColor theme="9" tint="0.79998168889431442"/>
        </patternFill>
      </fill>
    </dxf>
    <dxf>
      <fill>
        <patternFill>
          <bgColor rgb="FFFFCCCC"/>
        </patternFill>
      </fill>
    </dxf>
    <dxf>
      <font>
        <b/>
        <i val="0"/>
      </font>
      <fill>
        <patternFill>
          <bgColor theme="0"/>
        </patternFill>
      </fill>
    </dxf>
    <dxf>
      <fill>
        <patternFill>
          <bgColor theme="0" tint="-4.9989318521683403E-2"/>
        </patternFill>
      </fill>
    </dxf>
    <dxf>
      <fill>
        <patternFill>
          <bgColor theme="7" tint="0.79998168889431442"/>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77343-309A-440A-A1B0-73759A25D588}">
  <sheetPr codeName="Sheet2"/>
  <dimension ref="A1:G30"/>
  <sheetViews>
    <sheetView showGridLines="0" showRuler="0" view="pageLayout" topLeftCell="A33" zoomScaleNormal="100" workbookViewId="0">
      <selection activeCell="C33" sqref="C33"/>
    </sheetView>
  </sheetViews>
  <sheetFormatPr defaultColWidth="8.81640625" defaultRowHeight="14.5" x14ac:dyDescent="0.35"/>
  <cols>
    <col min="1" max="1" width="3.81640625" style="124" customWidth="1"/>
    <col min="2" max="2" width="8.1796875" style="105" customWidth="1"/>
    <col min="3" max="3" width="46.6328125" style="105" customWidth="1"/>
    <col min="4" max="4" width="3.1796875" style="125" customWidth="1"/>
    <col min="5" max="5" width="8.90625" style="126" customWidth="1"/>
    <col min="6" max="6" width="8.54296875" style="126" customWidth="1"/>
    <col min="7" max="7" width="21.1796875" style="124" customWidth="1"/>
    <col min="8" max="16384" width="8.81640625" style="105"/>
  </cols>
  <sheetData>
    <row r="1" spans="1:7" s="100" customFormat="1" ht="27" customHeight="1" x14ac:dyDescent="0.35">
      <c r="A1" s="96" t="s">
        <v>16</v>
      </c>
      <c r="B1" s="97"/>
      <c r="C1" s="97"/>
      <c r="D1" s="98" t="s">
        <v>15</v>
      </c>
      <c r="E1" s="141" t="s">
        <v>173</v>
      </c>
      <c r="F1" s="141" t="s">
        <v>172</v>
      </c>
      <c r="G1" s="99" t="s">
        <v>0</v>
      </c>
    </row>
    <row r="2" spans="1:7" s="100" customFormat="1" ht="24" customHeight="1" x14ac:dyDescent="0.35">
      <c r="A2" s="101">
        <v>1.1000000000000001</v>
      </c>
      <c r="B2" s="150" t="s">
        <v>83</v>
      </c>
      <c r="C2" s="151"/>
      <c r="D2" s="103">
        <f>SUM(D6,D9)</f>
        <v>5</v>
      </c>
      <c r="E2" s="103">
        <f>SUM(E3:E9)</f>
        <v>0</v>
      </c>
      <c r="F2" s="103">
        <f>SUM(F3:F9)</f>
        <v>0</v>
      </c>
      <c r="G2" s="104"/>
    </row>
    <row r="3" spans="1:7" ht="22.75" customHeight="1" x14ac:dyDescent="0.35">
      <c r="A3" s="281" t="s">
        <v>12</v>
      </c>
      <c r="B3" s="276" t="s">
        <v>77</v>
      </c>
      <c r="C3" s="276"/>
      <c r="D3" s="276"/>
      <c r="E3" s="270"/>
      <c r="F3" s="270"/>
      <c r="G3" s="279"/>
    </row>
    <row r="4" spans="1:7" ht="15" customHeight="1" x14ac:dyDescent="0.35">
      <c r="A4" s="281"/>
      <c r="B4" s="107" t="s">
        <v>1</v>
      </c>
      <c r="C4" s="107" t="s">
        <v>344</v>
      </c>
      <c r="D4" s="108">
        <v>1</v>
      </c>
      <c r="E4" s="270"/>
      <c r="F4" s="270"/>
      <c r="G4" s="279"/>
    </row>
    <row r="5" spans="1:7" ht="30.65" customHeight="1" x14ac:dyDescent="0.35">
      <c r="A5" s="268"/>
      <c r="B5" s="106" t="s">
        <v>2</v>
      </c>
      <c r="C5" s="107" t="s">
        <v>212</v>
      </c>
      <c r="D5" s="108">
        <v>2</v>
      </c>
      <c r="E5" s="270"/>
      <c r="F5" s="270"/>
      <c r="G5" s="279"/>
    </row>
    <row r="6" spans="1:7" ht="45" customHeight="1" x14ac:dyDescent="0.35">
      <c r="A6" s="268"/>
      <c r="B6" s="106" t="s">
        <v>3</v>
      </c>
      <c r="C6" s="107" t="s">
        <v>345</v>
      </c>
      <c r="D6" s="108">
        <v>3</v>
      </c>
      <c r="E6" s="271"/>
      <c r="F6" s="271"/>
      <c r="G6" s="280"/>
    </row>
    <row r="7" spans="1:7" ht="22.75" customHeight="1" x14ac:dyDescent="0.35">
      <c r="A7" s="268" t="s">
        <v>4</v>
      </c>
      <c r="B7" s="265" t="s">
        <v>182</v>
      </c>
      <c r="C7" s="266"/>
      <c r="D7" s="267"/>
      <c r="E7" s="269"/>
      <c r="F7" s="269"/>
      <c r="G7" s="278"/>
    </row>
    <row r="8" spans="1:7" x14ac:dyDescent="0.35">
      <c r="A8" s="268"/>
      <c r="B8" s="109" t="s">
        <v>1</v>
      </c>
      <c r="C8" s="107" t="s">
        <v>342</v>
      </c>
      <c r="D8" s="110">
        <v>1</v>
      </c>
      <c r="E8" s="270"/>
      <c r="F8" s="270"/>
      <c r="G8" s="279"/>
    </row>
    <row r="9" spans="1:7" x14ac:dyDescent="0.35">
      <c r="A9" s="268"/>
      <c r="B9" s="109" t="s">
        <v>2</v>
      </c>
      <c r="C9" s="107" t="s">
        <v>343</v>
      </c>
      <c r="D9" s="110">
        <v>2</v>
      </c>
      <c r="E9" s="271"/>
      <c r="F9" s="271"/>
      <c r="G9" s="280"/>
    </row>
    <row r="10" spans="1:7" s="148" customFormat="1" ht="23.4" customHeight="1" x14ac:dyDescent="0.35">
      <c r="A10" s="111">
        <v>1.2</v>
      </c>
      <c r="B10" s="152" t="s">
        <v>5</v>
      </c>
      <c r="C10" s="153"/>
      <c r="D10" s="112">
        <f>SUM(D14,D18,D22)</f>
        <v>9</v>
      </c>
      <c r="E10" s="112">
        <f>SUM(E11:E22)</f>
        <v>0</v>
      </c>
      <c r="F10" s="112">
        <f>SUM(F11:F22)</f>
        <v>0</v>
      </c>
      <c r="G10" s="113"/>
    </row>
    <row r="11" spans="1:7" ht="22.75" customHeight="1" x14ac:dyDescent="0.35">
      <c r="A11" s="268" t="s">
        <v>7</v>
      </c>
      <c r="B11" s="276" t="s">
        <v>213</v>
      </c>
      <c r="C11" s="276"/>
      <c r="D11" s="276"/>
      <c r="E11" s="269"/>
      <c r="F11" s="269"/>
      <c r="G11" s="278"/>
    </row>
    <row r="12" spans="1:7" ht="14.4" customHeight="1" x14ac:dyDescent="0.35">
      <c r="A12" s="268"/>
      <c r="B12" s="277" t="s">
        <v>214</v>
      </c>
      <c r="C12" s="277"/>
      <c r="D12" s="110">
        <v>1</v>
      </c>
      <c r="E12" s="270"/>
      <c r="F12" s="270"/>
      <c r="G12" s="279"/>
    </row>
    <row r="13" spans="1:7" x14ac:dyDescent="0.35">
      <c r="A13" s="268"/>
      <c r="B13" s="277" t="s">
        <v>215</v>
      </c>
      <c r="C13" s="277"/>
      <c r="D13" s="110">
        <v>2</v>
      </c>
      <c r="E13" s="270"/>
      <c r="F13" s="270"/>
      <c r="G13" s="279"/>
    </row>
    <row r="14" spans="1:7" x14ac:dyDescent="0.35">
      <c r="A14" s="268"/>
      <c r="B14" s="277" t="s">
        <v>53</v>
      </c>
      <c r="C14" s="277"/>
      <c r="D14" s="110">
        <v>3</v>
      </c>
      <c r="E14" s="271"/>
      <c r="F14" s="271"/>
      <c r="G14" s="280"/>
    </row>
    <row r="15" spans="1:7" ht="22.75" customHeight="1" x14ac:dyDescent="0.35">
      <c r="A15" s="268" t="s">
        <v>6</v>
      </c>
      <c r="B15" s="265" t="s">
        <v>8</v>
      </c>
      <c r="C15" s="266"/>
      <c r="D15" s="267"/>
      <c r="E15" s="261"/>
      <c r="F15" s="261"/>
      <c r="G15" s="275"/>
    </row>
    <row r="16" spans="1:7" x14ac:dyDescent="0.35">
      <c r="A16" s="268"/>
      <c r="B16" s="114" t="s">
        <v>1</v>
      </c>
      <c r="C16" s="60" t="s">
        <v>216</v>
      </c>
      <c r="D16" s="115">
        <v>1</v>
      </c>
      <c r="E16" s="261"/>
      <c r="F16" s="261"/>
      <c r="G16" s="275"/>
    </row>
    <row r="17" spans="1:7" ht="26" x14ac:dyDescent="0.35">
      <c r="A17" s="268"/>
      <c r="B17" s="114" t="s">
        <v>2</v>
      </c>
      <c r="C17" s="60" t="s">
        <v>217</v>
      </c>
      <c r="D17" s="115">
        <v>2</v>
      </c>
      <c r="E17" s="261"/>
      <c r="F17" s="261"/>
      <c r="G17" s="275"/>
    </row>
    <row r="18" spans="1:7" ht="26" x14ac:dyDescent="0.35">
      <c r="A18" s="268"/>
      <c r="B18" s="114" t="s">
        <v>3</v>
      </c>
      <c r="C18" s="60" t="s">
        <v>218</v>
      </c>
      <c r="D18" s="110">
        <v>3</v>
      </c>
      <c r="E18" s="261"/>
      <c r="F18" s="261"/>
      <c r="G18" s="275"/>
    </row>
    <row r="19" spans="1:7" ht="22.75" customHeight="1" x14ac:dyDescent="0.35">
      <c r="A19" s="268" t="s">
        <v>219</v>
      </c>
      <c r="B19" s="265" t="s">
        <v>97</v>
      </c>
      <c r="C19" s="266"/>
      <c r="D19" s="267"/>
      <c r="E19" s="269"/>
      <c r="F19" s="269"/>
      <c r="G19" s="272"/>
    </row>
    <row r="20" spans="1:7" x14ac:dyDescent="0.35">
      <c r="A20" s="268"/>
      <c r="B20" s="114" t="s">
        <v>1</v>
      </c>
      <c r="C20" s="72" t="s">
        <v>183</v>
      </c>
      <c r="D20" s="116">
        <v>1</v>
      </c>
      <c r="E20" s="270"/>
      <c r="F20" s="270"/>
      <c r="G20" s="273"/>
    </row>
    <row r="21" spans="1:7" x14ac:dyDescent="0.35">
      <c r="A21" s="268"/>
      <c r="B21" s="114" t="s">
        <v>2</v>
      </c>
      <c r="C21" s="72" t="s">
        <v>185</v>
      </c>
      <c r="D21" s="115">
        <v>2</v>
      </c>
      <c r="E21" s="270"/>
      <c r="F21" s="270"/>
      <c r="G21" s="273"/>
    </row>
    <row r="22" spans="1:7" ht="26" x14ac:dyDescent="0.35">
      <c r="A22" s="268"/>
      <c r="B22" s="114" t="s">
        <v>3</v>
      </c>
      <c r="C22" s="60" t="s">
        <v>184</v>
      </c>
      <c r="D22" s="110">
        <v>3</v>
      </c>
      <c r="E22" s="271"/>
      <c r="F22" s="271"/>
      <c r="G22" s="274"/>
    </row>
    <row r="23" spans="1:7" ht="27" customHeight="1" x14ac:dyDescent="0.35">
      <c r="A23" s="142" t="s">
        <v>17</v>
      </c>
      <c r="B23" s="143"/>
      <c r="C23" s="144"/>
      <c r="D23" s="145"/>
      <c r="E23" s="145"/>
      <c r="F23" s="145"/>
      <c r="G23" s="146"/>
    </row>
    <row r="24" spans="1:7" s="148" customFormat="1" ht="24" customHeight="1" x14ac:dyDescent="0.35">
      <c r="A24" s="117">
        <v>1.3</v>
      </c>
      <c r="B24" s="147" t="s">
        <v>13</v>
      </c>
      <c r="C24" s="147"/>
      <c r="D24" s="103">
        <f>SUM(D28)</f>
        <v>3</v>
      </c>
      <c r="E24" s="149">
        <f>SUM(E25)</f>
        <v>0</v>
      </c>
      <c r="F24" s="149">
        <f>SUM(F25)</f>
        <v>0</v>
      </c>
      <c r="G24" s="104"/>
    </row>
    <row r="25" spans="1:7" ht="22.75" customHeight="1" x14ac:dyDescent="0.35">
      <c r="A25" s="268" t="s">
        <v>11</v>
      </c>
      <c r="B25" s="262" t="s">
        <v>14</v>
      </c>
      <c r="C25" s="263"/>
      <c r="D25" s="264"/>
      <c r="E25" s="261"/>
      <c r="F25" s="261"/>
      <c r="G25" s="260"/>
    </row>
    <row r="26" spans="1:7" ht="39" x14ac:dyDescent="0.35">
      <c r="A26" s="268"/>
      <c r="B26" s="109" t="s">
        <v>1</v>
      </c>
      <c r="C26" s="107" t="s">
        <v>346</v>
      </c>
      <c r="D26" s="118">
        <v>1</v>
      </c>
      <c r="E26" s="261"/>
      <c r="F26" s="261"/>
      <c r="G26" s="260"/>
    </row>
    <row r="27" spans="1:7" ht="26" x14ac:dyDescent="0.35">
      <c r="A27" s="268"/>
      <c r="B27" s="109" t="s">
        <v>2</v>
      </c>
      <c r="C27" s="107" t="s">
        <v>348</v>
      </c>
      <c r="D27" s="118">
        <v>2</v>
      </c>
      <c r="E27" s="261"/>
      <c r="F27" s="261"/>
      <c r="G27" s="260"/>
    </row>
    <row r="28" spans="1:7" ht="26" x14ac:dyDescent="0.35">
      <c r="A28" s="268"/>
      <c r="B28" s="109" t="s">
        <v>3</v>
      </c>
      <c r="C28" s="107" t="s">
        <v>347</v>
      </c>
      <c r="D28" s="118">
        <v>3</v>
      </c>
      <c r="E28" s="261"/>
      <c r="F28" s="261"/>
      <c r="G28" s="260"/>
    </row>
    <row r="29" spans="1:7" x14ac:dyDescent="0.35">
      <c r="A29" s="119"/>
      <c r="B29" s="120"/>
      <c r="C29" s="120"/>
      <c r="D29" s="121"/>
      <c r="E29" s="122"/>
      <c r="F29" s="122"/>
      <c r="G29" s="119"/>
    </row>
    <row r="30" spans="1:7" x14ac:dyDescent="0.35">
      <c r="A30" s="119"/>
      <c r="B30" s="120"/>
      <c r="C30" s="252" t="s">
        <v>333</v>
      </c>
      <c r="D30" s="123">
        <f>SUM(D2,D10,D24)</f>
        <v>17</v>
      </c>
      <c r="E30" s="123">
        <f>SUM(E2,E10,E24)</f>
        <v>0</v>
      </c>
      <c r="F30" s="123">
        <f t="shared" ref="F30" si="0">SUM(F2,F10,F24)</f>
        <v>0</v>
      </c>
      <c r="G30" s="119"/>
    </row>
  </sheetData>
  <sheetProtection selectLockedCells="1"/>
  <mergeCells count="33">
    <mergeCell ref="A3:A6"/>
    <mergeCell ref="F3:F6"/>
    <mergeCell ref="G3:G6"/>
    <mergeCell ref="A7:A9"/>
    <mergeCell ref="F7:F9"/>
    <mergeCell ref="G7:G9"/>
    <mergeCell ref="E3:E6"/>
    <mergeCell ref="E7:E9"/>
    <mergeCell ref="B3:D3"/>
    <mergeCell ref="B7:D7"/>
    <mergeCell ref="F15:F18"/>
    <mergeCell ref="G15:G18"/>
    <mergeCell ref="A11:A14"/>
    <mergeCell ref="F11:F14"/>
    <mergeCell ref="B11:D11"/>
    <mergeCell ref="B12:C12"/>
    <mergeCell ref="B13:C13"/>
    <mergeCell ref="B14:C14"/>
    <mergeCell ref="B15:D15"/>
    <mergeCell ref="E11:E14"/>
    <mergeCell ref="G11:G14"/>
    <mergeCell ref="A15:A18"/>
    <mergeCell ref="E15:E18"/>
    <mergeCell ref="G25:G28"/>
    <mergeCell ref="E25:E28"/>
    <mergeCell ref="B25:D25"/>
    <mergeCell ref="B19:D19"/>
    <mergeCell ref="A19:A22"/>
    <mergeCell ref="F19:F22"/>
    <mergeCell ref="A25:A28"/>
    <mergeCell ref="F25:F28"/>
    <mergeCell ref="G19:G22"/>
    <mergeCell ref="E19:E22"/>
  </mergeCells>
  <conditionalFormatting sqref="E3:F9 E11:F22 E25:F28">
    <cfRule type="containsBlanks" dxfId="15" priority="1">
      <formula>LEN(TRIM(E3))=0</formula>
    </cfRule>
  </conditionalFormatting>
  <pageMargins left="0.16666666666666666" right="0.19791666666666666" top="0.75" bottom="0.75" header="0.3" footer="0.3"/>
  <pageSetup paperSize="9" orientation="portrait" r:id="rId1"/>
  <headerFooter>
    <oddHeader>&amp;L&amp;"-,Bold"&amp;K000000LEAF ASSESSMENT
EXISTING PARKS&amp;R&amp;"-,Bold"PART 1
DESIGN AND LANDSCAPE</oddHeader>
    <oddFooter>&amp;L&amp;9Version 2.3&amp;C&amp;9Updated Jan 2023</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1DE83-94A6-43E3-8F3B-6BFD771A9366}">
  <sheetPr codeName="Sheet3"/>
  <dimension ref="A1:G29"/>
  <sheetViews>
    <sheetView showGridLines="0" showRuler="0" view="pageLayout" topLeftCell="A14" zoomScale="60" zoomScaleNormal="100" zoomScaleSheetLayoutView="110" zoomScalePageLayoutView="60" workbookViewId="0">
      <selection activeCell="C23" sqref="C23"/>
    </sheetView>
  </sheetViews>
  <sheetFormatPr defaultColWidth="9.1796875" defaultRowHeight="13" x14ac:dyDescent="0.3"/>
  <cols>
    <col min="1" max="1" width="3.81640625" style="29" customWidth="1"/>
    <col min="2" max="2" width="10.6328125" style="30" customWidth="1"/>
    <col min="3" max="3" width="43.54296875" style="30" customWidth="1"/>
    <col min="4" max="4" width="3.1796875" style="31" customWidth="1"/>
    <col min="5" max="5" width="8.54296875" style="49" customWidth="1"/>
    <col min="6" max="6" width="8.08984375" style="49" customWidth="1"/>
    <col min="7" max="7" width="23" style="29" customWidth="1"/>
    <col min="8" max="16384" width="9.1796875" style="30"/>
  </cols>
  <sheetData>
    <row r="1" spans="1:7" s="36" customFormat="1" ht="27" customHeight="1" x14ac:dyDescent="0.3">
      <c r="A1" s="20" t="s">
        <v>16</v>
      </c>
      <c r="B1" s="21"/>
      <c r="C1" s="21"/>
      <c r="D1" s="34" t="s">
        <v>15</v>
      </c>
      <c r="E1" s="161" t="s">
        <v>173</v>
      </c>
      <c r="F1" s="161" t="s">
        <v>172</v>
      </c>
      <c r="G1" s="52" t="s">
        <v>0</v>
      </c>
    </row>
    <row r="2" spans="1:7" s="127" customFormat="1" ht="24" customHeight="1" x14ac:dyDescent="0.35">
      <c r="A2" s="206">
        <v>2.1</v>
      </c>
      <c r="B2" s="172" t="s">
        <v>92</v>
      </c>
      <c r="C2" s="173"/>
      <c r="D2" s="157">
        <f>SUM(D5,D8,D14,D11)</f>
        <v>8</v>
      </c>
      <c r="E2" s="157">
        <f>SUM(E3:E14)</f>
        <v>0</v>
      </c>
      <c r="F2" s="157">
        <f>SUM(F3:F14)</f>
        <v>0</v>
      </c>
      <c r="G2" s="158"/>
    </row>
    <row r="3" spans="1:7" ht="22.75" customHeight="1" x14ac:dyDescent="0.3">
      <c r="A3" s="314" t="s">
        <v>18</v>
      </c>
      <c r="B3" s="315" t="s">
        <v>186</v>
      </c>
      <c r="C3" s="315"/>
      <c r="D3" s="315"/>
      <c r="E3" s="285"/>
      <c r="F3" s="299"/>
      <c r="G3" s="283"/>
    </row>
    <row r="4" spans="1:7" s="81" customFormat="1" ht="26" x14ac:dyDescent="0.3">
      <c r="A4" s="314"/>
      <c r="B4" s="89" t="s">
        <v>1</v>
      </c>
      <c r="C4" s="89" t="s">
        <v>350</v>
      </c>
      <c r="D4" s="61">
        <v>1</v>
      </c>
      <c r="E4" s="285"/>
      <c r="F4" s="299"/>
      <c r="G4" s="283"/>
    </row>
    <row r="5" spans="1:7" ht="26" x14ac:dyDescent="0.3">
      <c r="A5" s="303"/>
      <c r="B5" s="65" t="s">
        <v>2</v>
      </c>
      <c r="C5" s="89" t="s">
        <v>349</v>
      </c>
      <c r="D5" s="61">
        <v>2</v>
      </c>
      <c r="E5" s="285"/>
      <c r="F5" s="299"/>
      <c r="G5" s="283"/>
    </row>
    <row r="6" spans="1:7" ht="22.75" customHeight="1" x14ac:dyDescent="0.3">
      <c r="A6" s="303" t="s">
        <v>20</v>
      </c>
      <c r="B6" s="315" t="s">
        <v>191</v>
      </c>
      <c r="C6" s="315"/>
      <c r="D6" s="315"/>
      <c r="E6" s="284"/>
      <c r="F6" s="298"/>
      <c r="G6" s="282"/>
    </row>
    <row r="7" spans="1:7" s="81" customFormat="1" ht="27" customHeight="1" x14ac:dyDescent="0.3">
      <c r="A7" s="303"/>
      <c r="B7" s="63" t="s">
        <v>9</v>
      </c>
      <c r="C7" s="89" t="s">
        <v>187</v>
      </c>
      <c r="D7" s="24">
        <v>1</v>
      </c>
      <c r="E7" s="285"/>
      <c r="F7" s="299"/>
      <c r="G7" s="283"/>
    </row>
    <row r="8" spans="1:7" ht="52" x14ac:dyDescent="0.3">
      <c r="A8" s="303"/>
      <c r="B8" s="63" t="s">
        <v>10</v>
      </c>
      <c r="C8" s="89" t="s">
        <v>188</v>
      </c>
      <c r="D8" s="24">
        <v>2</v>
      </c>
      <c r="E8" s="286"/>
      <c r="F8" s="300"/>
      <c r="G8" s="289"/>
    </row>
    <row r="9" spans="1:7" ht="22.75" customHeight="1" x14ac:dyDescent="0.3">
      <c r="A9" s="303" t="s">
        <v>21</v>
      </c>
      <c r="B9" s="309" t="s">
        <v>93</v>
      </c>
      <c r="C9" s="309"/>
      <c r="D9" s="309"/>
      <c r="E9" s="284"/>
      <c r="F9" s="298"/>
      <c r="G9" s="282"/>
    </row>
    <row r="10" spans="1:7" s="81" customFormat="1" ht="28.75" customHeight="1" x14ac:dyDescent="0.3">
      <c r="A10" s="303"/>
      <c r="B10" s="63" t="s">
        <v>9</v>
      </c>
      <c r="C10" s="89" t="s">
        <v>94</v>
      </c>
      <c r="D10" s="24">
        <v>1</v>
      </c>
      <c r="E10" s="285"/>
      <c r="F10" s="299"/>
      <c r="G10" s="283"/>
    </row>
    <row r="11" spans="1:7" ht="28.25" customHeight="1" x14ac:dyDescent="0.3">
      <c r="A11" s="303"/>
      <c r="B11" s="63" t="s">
        <v>10</v>
      </c>
      <c r="C11" s="89" t="s">
        <v>189</v>
      </c>
      <c r="D11" s="24">
        <v>2</v>
      </c>
      <c r="E11" s="286"/>
      <c r="F11" s="300"/>
      <c r="G11" s="289"/>
    </row>
    <row r="12" spans="1:7" ht="22.75" customHeight="1" x14ac:dyDescent="0.3">
      <c r="A12" s="303" t="s">
        <v>171</v>
      </c>
      <c r="B12" s="309" t="s">
        <v>22</v>
      </c>
      <c r="C12" s="309"/>
      <c r="D12" s="309"/>
      <c r="E12" s="284"/>
      <c r="F12" s="298"/>
      <c r="G12" s="282"/>
    </row>
    <row r="13" spans="1:7" s="81" customFormat="1" x14ac:dyDescent="0.3">
      <c r="A13" s="303"/>
      <c r="B13" s="63" t="s">
        <v>9</v>
      </c>
      <c r="C13" s="89" t="s">
        <v>78</v>
      </c>
      <c r="D13" s="24">
        <v>1</v>
      </c>
      <c r="E13" s="285"/>
      <c r="F13" s="299"/>
      <c r="G13" s="283"/>
    </row>
    <row r="14" spans="1:7" ht="28.75" customHeight="1" x14ac:dyDescent="0.3">
      <c r="A14" s="304"/>
      <c r="B14" s="228" t="s">
        <v>10</v>
      </c>
      <c r="C14" s="229" t="s">
        <v>190</v>
      </c>
      <c r="D14" s="230">
        <v>2</v>
      </c>
      <c r="E14" s="285"/>
      <c r="F14" s="299"/>
      <c r="G14" s="283"/>
    </row>
    <row r="15" spans="1:7" ht="24.75" customHeight="1" x14ac:dyDescent="0.3">
      <c r="A15" s="162" t="s">
        <v>17</v>
      </c>
      <c r="B15" s="163"/>
      <c r="C15" s="164"/>
      <c r="D15" s="159"/>
      <c r="E15" s="159"/>
      <c r="F15" s="159"/>
      <c r="G15" s="160"/>
    </row>
    <row r="16" spans="1:7" x14ac:dyDescent="0.3">
      <c r="A16" s="301">
        <v>2.2000000000000002</v>
      </c>
      <c r="B16" s="231" t="s">
        <v>84</v>
      </c>
      <c r="C16" s="232"/>
      <c r="D16" s="305">
        <f>SUM(D18,D19,D20,D23)</f>
        <v>5</v>
      </c>
      <c r="E16" s="287">
        <f>SUM(E18:E23)</f>
        <v>0</v>
      </c>
      <c r="F16" s="307">
        <f>SUM(F18:F23)</f>
        <v>0</v>
      </c>
      <c r="G16" s="293"/>
    </row>
    <row r="17" spans="1:7" x14ac:dyDescent="0.3">
      <c r="A17" s="302"/>
      <c r="B17" s="227" t="s">
        <v>85</v>
      </c>
      <c r="C17" s="156"/>
      <c r="D17" s="306"/>
      <c r="E17" s="288"/>
      <c r="F17" s="308"/>
      <c r="G17" s="294"/>
    </row>
    <row r="18" spans="1:7" ht="29.4" customHeight="1" x14ac:dyDescent="0.3">
      <c r="A18" s="208" t="s">
        <v>23</v>
      </c>
      <c r="B18" s="310" t="s">
        <v>339</v>
      </c>
      <c r="C18" s="311"/>
      <c r="D18" s="24">
        <v>1</v>
      </c>
      <c r="E18" s="224"/>
      <c r="F18" s="154"/>
      <c r="G18" s="54"/>
    </row>
    <row r="19" spans="1:7" ht="55.25" customHeight="1" x14ac:dyDescent="0.3">
      <c r="A19" s="207" t="s">
        <v>24</v>
      </c>
      <c r="B19" s="310" t="s">
        <v>340</v>
      </c>
      <c r="C19" s="311"/>
      <c r="D19" s="25">
        <v>1</v>
      </c>
      <c r="E19" s="224"/>
      <c r="F19" s="154"/>
      <c r="G19" s="54"/>
    </row>
    <row r="20" spans="1:7" ht="54" customHeight="1" x14ac:dyDescent="0.3">
      <c r="A20" s="33" t="s">
        <v>19</v>
      </c>
      <c r="B20" s="312" t="s">
        <v>341</v>
      </c>
      <c r="C20" s="313"/>
      <c r="D20" s="25">
        <v>1</v>
      </c>
      <c r="E20" s="225"/>
      <c r="F20" s="155"/>
      <c r="G20" s="55"/>
    </row>
    <row r="21" spans="1:7" ht="22.75" customHeight="1" x14ac:dyDescent="0.3">
      <c r="A21" s="295" t="s">
        <v>25</v>
      </c>
      <c r="B21" s="309" t="s">
        <v>91</v>
      </c>
      <c r="C21" s="309"/>
      <c r="D21" s="309"/>
      <c r="E21" s="284"/>
      <c r="F21" s="298"/>
      <c r="G21" s="290"/>
    </row>
    <row r="22" spans="1:7" s="81" customFormat="1" ht="39" x14ac:dyDescent="0.3">
      <c r="A22" s="296"/>
      <c r="B22" s="37" t="s">
        <v>1</v>
      </c>
      <c r="C22" s="226" t="s">
        <v>351</v>
      </c>
      <c r="D22" s="38">
        <v>1</v>
      </c>
      <c r="E22" s="285"/>
      <c r="F22" s="299"/>
      <c r="G22" s="291"/>
    </row>
    <row r="23" spans="1:7" ht="39" x14ac:dyDescent="0.3">
      <c r="A23" s="297"/>
      <c r="B23" s="39" t="s">
        <v>2</v>
      </c>
      <c r="C23" s="39" t="s">
        <v>352</v>
      </c>
      <c r="D23" s="38">
        <v>2</v>
      </c>
      <c r="E23" s="286"/>
      <c r="F23" s="300"/>
      <c r="G23" s="292"/>
    </row>
    <row r="24" spans="1:7" x14ac:dyDescent="0.3">
      <c r="A24" s="40"/>
      <c r="B24" s="36"/>
      <c r="C24" s="36"/>
      <c r="D24" s="41"/>
      <c r="E24" s="53"/>
      <c r="F24" s="53"/>
      <c r="G24" s="40"/>
    </row>
    <row r="25" spans="1:7" x14ac:dyDescent="0.3">
      <c r="A25" s="40"/>
      <c r="B25" s="36"/>
      <c r="C25" s="253" t="s">
        <v>334</v>
      </c>
      <c r="D25" s="59">
        <f>SUM(D2,D16)</f>
        <v>13</v>
      </c>
      <c r="E25" s="59">
        <f>SUM(E2,E16)</f>
        <v>0</v>
      </c>
      <c r="F25" s="59">
        <f t="shared" ref="F25" si="0">SUM(F2,F16)</f>
        <v>0</v>
      </c>
      <c r="G25" s="40"/>
    </row>
    <row r="26" spans="1:7" x14ac:dyDescent="0.3">
      <c r="A26" s="30"/>
      <c r="D26" s="30"/>
      <c r="E26" s="50"/>
      <c r="F26" s="50"/>
    </row>
    <row r="27" spans="1:7" x14ac:dyDescent="0.3">
      <c r="A27" s="30"/>
      <c r="D27" s="30"/>
      <c r="E27" s="50"/>
      <c r="F27" s="50"/>
    </row>
    <row r="28" spans="1:7" x14ac:dyDescent="0.3">
      <c r="A28" s="30"/>
      <c r="D28" s="30"/>
      <c r="E28" s="50"/>
      <c r="F28" s="50"/>
    </row>
    <row r="29" spans="1:7" x14ac:dyDescent="0.3">
      <c r="A29" s="30"/>
      <c r="D29" s="30"/>
      <c r="E29" s="50"/>
      <c r="F29" s="50"/>
    </row>
  </sheetData>
  <sheetProtection selectLockedCells="1"/>
  <mergeCells count="33">
    <mergeCell ref="A3:A5"/>
    <mergeCell ref="F3:F5"/>
    <mergeCell ref="A9:A11"/>
    <mergeCell ref="F9:F11"/>
    <mergeCell ref="A6:A8"/>
    <mergeCell ref="F6:F8"/>
    <mergeCell ref="B3:D3"/>
    <mergeCell ref="B6:D6"/>
    <mergeCell ref="B9:D9"/>
    <mergeCell ref="A21:A23"/>
    <mergeCell ref="F21:F23"/>
    <mergeCell ref="A16:A17"/>
    <mergeCell ref="F12:F14"/>
    <mergeCell ref="A12:A14"/>
    <mergeCell ref="D16:D17"/>
    <mergeCell ref="F16:F17"/>
    <mergeCell ref="B12:D12"/>
    <mergeCell ref="B21:D21"/>
    <mergeCell ref="B18:C18"/>
    <mergeCell ref="B19:C19"/>
    <mergeCell ref="B20:C20"/>
    <mergeCell ref="G12:G14"/>
    <mergeCell ref="E21:E23"/>
    <mergeCell ref="E3:E5"/>
    <mergeCell ref="E6:E8"/>
    <mergeCell ref="E9:E11"/>
    <mergeCell ref="E12:E14"/>
    <mergeCell ref="E16:E17"/>
    <mergeCell ref="G3:G5"/>
    <mergeCell ref="G6:G8"/>
    <mergeCell ref="G21:G23"/>
    <mergeCell ref="G9:G11"/>
    <mergeCell ref="G16:G17"/>
  </mergeCells>
  <conditionalFormatting sqref="E3:F14 E18:F23">
    <cfRule type="containsBlanks" dxfId="14" priority="1">
      <formula>LEN(TRIM(E3))=0</formula>
    </cfRule>
  </conditionalFormatting>
  <pageMargins left="0.17708333333333334" right="0.16666666666666666" top="0.75" bottom="0.75" header="0.3" footer="0.3"/>
  <pageSetup paperSize="9" orientation="portrait" r:id="rId1"/>
  <headerFooter>
    <oddHeader>&amp;L&amp;"-,Bold"LEAF ASSESSMENT
EXISTING PARKS&amp;R&amp;"-,Bold"PART 2 
ACCESSIBILITY</oddHeader>
    <oddFooter>&amp;L&amp;9Version 2.3&amp;C&amp;9Updated Jan 2023</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6E77-9C25-4F89-9B6A-DACEE9C954FE}">
  <sheetPr codeName="Sheet4"/>
  <dimension ref="A1:G48"/>
  <sheetViews>
    <sheetView showGridLines="0" showRuler="0" view="pageLayout" topLeftCell="A29" zoomScale="60" zoomScaleNormal="100" zoomScaleSheetLayoutView="100" zoomScalePageLayoutView="60" workbookViewId="0">
      <selection activeCell="A33" sqref="A33"/>
    </sheetView>
  </sheetViews>
  <sheetFormatPr defaultColWidth="9.1796875" defaultRowHeight="13" x14ac:dyDescent="0.3"/>
  <cols>
    <col min="1" max="1" width="3.90625" style="29" customWidth="1"/>
    <col min="2" max="2" width="7.54296875" style="45" customWidth="1"/>
    <col min="3" max="3" width="47.54296875" style="30" customWidth="1"/>
    <col min="4" max="4" width="3.1796875" style="31" customWidth="1"/>
    <col min="5" max="5" width="8.81640625" style="31" customWidth="1"/>
    <col min="6" max="6" width="8.08984375" style="31" customWidth="1"/>
    <col min="7" max="7" width="21.453125" style="30" customWidth="1"/>
    <col min="8" max="16384" width="9.1796875" style="30"/>
  </cols>
  <sheetData>
    <row r="1" spans="1:7" s="36" customFormat="1" ht="27" customHeight="1" x14ac:dyDescent="0.3">
      <c r="A1" s="20" t="s">
        <v>16</v>
      </c>
      <c r="B1" s="22"/>
      <c r="C1" s="22"/>
      <c r="D1" s="34" t="s">
        <v>15</v>
      </c>
      <c r="E1" s="161" t="s">
        <v>173</v>
      </c>
      <c r="F1" s="161" t="s">
        <v>172</v>
      </c>
      <c r="G1" s="35" t="s">
        <v>0</v>
      </c>
    </row>
    <row r="2" spans="1:7" s="127" customFormat="1" ht="24" customHeight="1" x14ac:dyDescent="0.35">
      <c r="A2" s="140">
        <v>3.1</v>
      </c>
      <c r="B2" s="172" t="s">
        <v>26</v>
      </c>
      <c r="C2" s="173"/>
      <c r="D2" s="157">
        <f>SUM(D5,D9,D13)</f>
        <v>8</v>
      </c>
      <c r="E2" s="157">
        <f>SUM(E3:E13)</f>
        <v>0</v>
      </c>
      <c r="F2" s="157">
        <f>SUM(F3:F13)</f>
        <v>0</v>
      </c>
      <c r="G2" s="174"/>
    </row>
    <row r="3" spans="1:7" ht="22.75" customHeight="1" x14ac:dyDescent="0.3">
      <c r="A3" s="314" t="s">
        <v>28</v>
      </c>
      <c r="B3" s="315" t="s">
        <v>101</v>
      </c>
      <c r="C3" s="315"/>
      <c r="D3" s="315"/>
      <c r="E3" s="299"/>
      <c r="F3" s="299"/>
      <c r="G3" s="323"/>
    </row>
    <row r="4" spans="1:7" s="81" customFormat="1" ht="15.65" customHeight="1" x14ac:dyDescent="0.3">
      <c r="A4" s="314"/>
      <c r="B4" s="89" t="s">
        <v>1</v>
      </c>
      <c r="C4" s="89" t="s">
        <v>192</v>
      </c>
      <c r="D4" s="61">
        <v>1</v>
      </c>
      <c r="E4" s="299"/>
      <c r="F4" s="299"/>
      <c r="G4" s="323"/>
    </row>
    <row r="5" spans="1:7" ht="26" x14ac:dyDescent="0.3">
      <c r="A5" s="303"/>
      <c r="B5" s="65" t="s">
        <v>2</v>
      </c>
      <c r="C5" s="89" t="s">
        <v>353</v>
      </c>
      <c r="D5" s="61">
        <v>2</v>
      </c>
      <c r="E5" s="299"/>
      <c r="F5" s="299"/>
      <c r="G5" s="323"/>
    </row>
    <row r="6" spans="1:7" ht="22.75" customHeight="1" x14ac:dyDescent="0.3">
      <c r="A6" s="328" t="s">
        <v>29</v>
      </c>
      <c r="B6" s="309" t="s">
        <v>27</v>
      </c>
      <c r="C6" s="309"/>
      <c r="D6" s="309"/>
      <c r="E6" s="298"/>
      <c r="F6" s="298"/>
      <c r="G6" s="322"/>
    </row>
    <row r="7" spans="1:7" s="81" customFormat="1" ht="27.65" customHeight="1" x14ac:dyDescent="0.3">
      <c r="A7" s="329"/>
      <c r="B7" s="89" t="s">
        <v>1</v>
      </c>
      <c r="C7" s="89" t="s">
        <v>193</v>
      </c>
      <c r="D7" s="24">
        <v>1</v>
      </c>
      <c r="E7" s="299"/>
      <c r="F7" s="299"/>
      <c r="G7" s="323"/>
    </row>
    <row r="8" spans="1:7" ht="26" x14ac:dyDescent="0.3">
      <c r="A8" s="329"/>
      <c r="B8" s="89" t="s">
        <v>2</v>
      </c>
      <c r="C8" s="89" t="s">
        <v>194</v>
      </c>
      <c r="D8" s="24">
        <v>2</v>
      </c>
      <c r="E8" s="299"/>
      <c r="F8" s="299"/>
      <c r="G8" s="323"/>
    </row>
    <row r="9" spans="1:7" ht="39" x14ac:dyDescent="0.3">
      <c r="A9" s="330"/>
      <c r="B9" s="65" t="s">
        <v>3</v>
      </c>
      <c r="C9" s="89" t="s">
        <v>195</v>
      </c>
      <c r="D9" s="24">
        <v>3</v>
      </c>
      <c r="E9" s="300"/>
      <c r="F9" s="300"/>
      <c r="G9" s="317"/>
    </row>
    <row r="10" spans="1:7" ht="22.75" customHeight="1" x14ac:dyDescent="0.3">
      <c r="A10" s="324" t="s">
        <v>30</v>
      </c>
      <c r="B10" s="309" t="s">
        <v>196</v>
      </c>
      <c r="C10" s="309"/>
      <c r="D10" s="309"/>
      <c r="E10" s="298"/>
      <c r="F10" s="298"/>
      <c r="G10" s="322"/>
    </row>
    <row r="11" spans="1:7" s="81" customFormat="1" ht="13.75" customHeight="1" x14ac:dyDescent="0.3">
      <c r="A11" s="324"/>
      <c r="B11" s="89" t="s">
        <v>1</v>
      </c>
      <c r="C11" s="89" t="s">
        <v>174</v>
      </c>
      <c r="D11" s="24">
        <v>1</v>
      </c>
      <c r="E11" s="299"/>
      <c r="F11" s="299"/>
      <c r="G11" s="323"/>
    </row>
    <row r="12" spans="1:7" x14ac:dyDescent="0.3">
      <c r="A12" s="324"/>
      <c r="B12" s="89" t="s">
        <v>2</v>
      </c>
      <c r="C12" s="89" t="s">
        <v>175</v>
      </c>
      <c r="D12" s="24">
        <v>2</v>
      </c>
      <c r="E12" s="299"/>
      <c r="F12" s="299"/>
      <c r="G12" s="323"/>
    </row>
    <row r="13" spans="1:7" ht="39" customHeight="1" x14ac:dyDescent="0.3">
      <c r="A13" s="324"/>
      <c r="B13" s="89" t="s">
        <v>3</v>
      </c>
      <c r="C13" s="89" t="s">
        <v>197</v>
      </c>
      <c r="D13" s="24">
        <v>3</v>
      </c>
      <c r="E13" s="300"/>
      <c r="F13" s="300"/>
      <c r="G13" s="317"/>
    </row>
    <row r="14" spans="1:7" ht="27" customHeight="1" x14ac:dyDescent="0.3">
      <c r="A14" s="162" t="s">
        <v>17</v>
      </c>
      <c r="B14" s="163"/>
      <c r="C14" s="164"/>
      <c r="D14" s="159"/>
      <c r="E14" s="165"/>
      <c r="F14" s="165"/>
      <c r="G14" s="166"/>
    </row>
    <row r="15" spans="1:7" s="50" customFormat="1" ht="24" customHeight="1" x14ac:dyDescent="0.35">
      <c r="A15" s="167">
        <v>3.2</v>
      </c>
      <c r="B15" s="168" t="s">
        <v>31</v>
      </c>
      <c r="C15" s="169"/>
      <c r="D15" s="157">
        <f>SUM(D19,D22)</f>
        <v>5</v>
      </c>
      <c r="E15" s="170">
        <f>SUM(E16:E22)</f>
        <v>0</v>
      </c>
      <c r="F15" s="170">
        <f>SUM(F16:F22)</f>
        <v>0</v>
      </c>
      <c r="G15" s="171"/>
    </row>
    <row r="16" spans="1:7" ht="22.75" customHeight="1" x14ac:dyDescent="0.3">
      <c r="A16" s="295" t="s">
        <v>33</v>
      </c>
      <c r="B16" s="309" t="s">
        <v>32</v>
      </c>
      <c r="C16" s="309"/>
      <c r="D16" s="309"/>
      <c r="E16" s="298"/>
      <c r="F16" s="298"/>
      <c r="G16" s="325"/>
    </row>
    <row r="17" spans="1:7" s="81" customFormat="1" ht="15.5" customHeight="1" x14ac:dyDescent="0.3">
      <c r="A17" s="296"/>
      <c r="B17" s="37" t="s">
        <v>1</v>
      </c>
      <c r="C17" s="28" t="s">
        <v>198</v>
      </c>
      <c r="D17" s="38">
        <v>1</v>
      </c>
      <c r="E17" s="299"/>
      <c r="F17" s="299"/>
      <c r="G17" s="326"/>
    </row>
    <row r="18" spans="1:7" ht="26" x14ac:dyDescent="0.3">
      <c r="A18" s="296"/>
      <c r="B18" s="37" t="s">
        <v>2</v>
      </c>
      <c r="C18" s="28" t="s">
        <v>199</v>
      </c>
      <c r="D18" s="38">
        <v>2</v>
      </c>
      <c r="E18" s="299"/>
      <c r="F18" s="299"/>
      <c r="G18" s="326"/>
    </row>
    <row r="19" spans="1:7" ht="26" x14ac:dyDescent="0.3">
      <c r="A19" s="297"/>
      <c r="B19" s="39" t="s">
        <v>3</v>
      </c>
      <c r="C19" s="39" t="s">
        <v>200</v>
      </c>
      <c r="D19" s="38">
        <v>3</v>
      </c>
      <c r="E19" s="300"/>
      <c r="F19" s="300"/>
      <c r="G19" s="327"/>
    </row>
    <row r="20" spans="1:7" ht="22.75" customHeight="1" x14ac:dyDescent="0.3">
      <c r="A20" s="295" t="s">
        <v>34</v>
      </c>
      <c r="B20" s="309" t="s">
        <v>35</v>
      </c>
      <c r="C20" s="309"/>
      <c r="D20" s="309"/>
      <c r="E20" s="298"/>
      <c r="F20" s="298"/>
      <c r="G20" s="325"/>
    </row>
    <row r="21" spans="1:7" s="81" customFormat="1" x14ac:dyDescent="0.3">
      <c r="A21" s="296"/>
      <c r="B21" s="37" t="s">
        <v>1</v>
      </c>
      <c r="C21" s="28" t="s">
        <v>201</v>
      </c>
      <c r="D21" s="38">
        <v>1</v>
      </c>
      <c r="E21" s="299"/>
      <c r="F21" s="299"/>
      <c r="G21" s="326"/>
    </row>
    <row r="22" spans="1:7" ht="39" x14ac:dyDescent="0.3">
      <c r="A22" s="297"/>
      <c r="B22" s="39" t="s">
        <v>2</v>
      </c>
      <c r="C22" s="39" t="s">
        <v>354</v>
      </c>
      <c r="D22" s="38">
        <v>2</v>
      </c>
      <c r="E22" s="300"/>
      <c r="F22" s="300"/>
      <c r="G22" s="327"/>
    </row>
    <row r="23" spans="1:7" s="43" customFormat="1" x14ac:dyDescent="0.3">
      <c r="A23" s="321">
        <v>3.3</v>
      </c>
      <c r="B23" s="42" t="s">
        <v>80</v>
      </c>
      <c r="C23" s="42"/>
      <c r="D23" s="331">
        <f>SUM(D28,D32)</f>
        <v>6</v>
      </c>
      <c r="E23" s="320">
        <f>SUM(E25:E32)</f>
        <v>0</v>
      </c>
      <c r="F23" s="320">
        <f>SUM(F25:F32)</f>
        <v>0</v>
      </c>
      <c r="G23" s="26"/>
    </row>
    <row r="24" spans="1:7" s="43" customFormat="1" x14ac:dyDescent="0.3">
      <c r="A24" s="302"/>
      <c r="B24" s="46" t="s">
        <v>81</v>
      </c>
      <c r="C24" s="44"/>
      <c r="D24" s="332"/>
      <c r="E24" s="308"/>
      <c r="F24" s="308"/>
      <c r="G24" s="27"/>
    </row>
    <row r="25" spans="1:7" ht="22.75" customHeight="1" x14ac:dyDescent="0.3">
      <c r="A25" s="303" t="s">
        <v>36</v>
      </c>
      <c r="B25" s="309" t="s">
        <v>102</v>
      </c>
      <c r="C25" s="309"/>
      <c r="D25" s="309"/>
      <c r="E25" s="318"/>
      <c r="F25" s="318"/>
      <c r="G25" s="316"/>
    </row>
    <row r="26" spans="1:7" s="81" customFormat="1" ht="26" x14ac:dyDescent="0.3">
      <c r="A26" s="314"/>
      <c r="B26" s="28" t="s">
        <v>1</v>
      </c>
      <c r="C26" s="28" t="s">
        <v>202</v>
      </c>
      <c r="D26" s="25">
        <v>1</v>
      </c>
      <c r="E26" s="300"/>
      <c r="F26" s="300"/>
      <c r="G26" s="317"/>
    </row>
    <row r="27" spans="1:7" ht="26" x14ac:dyDescent="0.3">
      <c r="A27" s="314"/>
      <c r="B27" s="28" t="s">
        <v>2</v>
      </c>
      <c r="C27" s="28" t="s">
        <v>203</v>
      </c>
      <c r="D27" s="25">
        <v>2</v>
      </c>
      <c r="E27" s="300"/>
      <c r="F27" s="300"/>
      <c r="G27" s="317"/>
    </row>
    <row r="28" spans="1:7" ht="52" x14ac:dyDescent="0.3">
      <c r="A28" s="303"/>
      <c r="B28" s="28" t="s">
        <v>3</v>
      </c>
      <c r="C28" s="28" t="s">
        <v>204</v>
      </c>
      <c r="D28" s="25">
        <v>3</v>
      </c>
      <c r="E28" s="318"/>
      <c r="F28" s="318"/>
      <c r="G28" s="316"/>
    </row>
    <row r="29" spans="1:7" ht="22.75" customHeight="1" x14ac:dyDescent="0.3">
      <c r="A29" s="303" t="s">
        <v>364</v>
      </c>
      <c r="B29" s="309" t="s">
        <v>205</v>
      </c>
      <c r="C29" s="309"/>
      <c r="D29" s="309"/>
      <c r="E29" s="318"/>
      <c r="F29" s="318"/>
      <c r="G29" s="316"/>
    </row>
    <row r="30" spans="1:7" s="81" customFormat="1" x14ac:dyDescent="0.3">
      <c r="A30" s="303"/>
      <c r="B30" s="28" t="s">
        <v>1</v>
      </c>
      <c r="C30" s="28" t="s">
        <v>206</v>
      </c>
      <c r="D30" s="25">
        <v>1</v>
      </c>
      <c r="E30" s="318"/>
      <c r="F30" s="318"/>
      <c r="G30" s="316"/>
    </row>
    <row r="31" spans="1:7" ht="15" customHeight="1" x14ac:dyDescent="0.3">
      <c r="A31" s="303"/>
      <c r="B31" s="28" t="s">
        <v>2</v>
      </c>
      <c r="C31" s="28" t="s">
        <v>207</v>
      </c>
      <c r="D31" s="25">
        <v>2</v>
      </c>
      <c r="E31" s="318"/>
      <c r="F31" s="318"/>
      <c r="G31" s="316"/>
    </row>
    <row r="32" spans="1:7" ht="26" x14ac:dyDescent="0.3">
      <c r="A32" s="303"/>
      <c r="B32" s="28" t="s">
        <v>3</v>
      </c>
      <c r="C32" s="28" t="s">
        <v>208</v>
      </c>
      <c r="D32" s="25">
        <v>3</v>
      </c>
      <c r="E32" s="318"/>
      <c r="F32" s="318"/>
      <c r="G32" s="316"/>
    </row>
    <row r="33" spans="1:7" s="130" customFormat="1" ht="24" customHeight="1" x14ac:dyDescent="0.35">
      <c r="A33" s="167">
        <v>3.4</v>
      </c>
      <c r="B33" s="128" t="s">
        <v>79</v>
      </c>
      <c r="C33" s="129"/>
      <c r="D33" s="157">
        <f>SUM(D37,D41,D44)</f>
        <v>8</v>
      </c>
      <c r="E33" s="170">
        <f>SUM(E34:E44)</f>
        <v>0</v>
      </c>
      <c r="F33" s="170">
        <f>SUM(F34:F44)</f>
        <v>0</v>
      </c>
      <c r="G33" s="174"/>
    </row>
    <row r="34" spans="1:7" ht="22.75" customHeight="1" x14ac:dyDescent="0.3">
      <c r="A34" s="303" t="s">
        <v>75</v>
      </c>
      <c r="B34" s="309" t="s">
        <v>104</v>
      </c>
      <c r="C34" s="309"/>
      <c r="D34" s="309"/>
      <c r="E34" s="318"/>
      <c r="F34" s="318"/>
      <c r="G34" s="316"/>
    </row>
    <row r="35" spans="1:7" s="81" customFormat="1" ht="13.75" customHeight="1" x14ac:dyDescent="0.3">
      <c r="A35" s="303"/>
      <c r="B35" s="319" t="s">
        <v>209</v>
      </c>
      <c r="C35" s="319"/>
      <c r="D35" s="25">
        <v>1</v>
      </c>
      <c r="E35" s="318"/>
      <c r="F35" s="318"/>
      <c r="G35" s="316"/>
    </row>
    <row r="36" spans="1:7" ht="14.4" customHeight="1" x14ac:dyDescent="0.3">
      <c r="A36" s="303"/>
      <c r="B36" s="319" t="s">
        <v>210</v>
      </c>
      <c r="C36" s="319"/>
      <c r="D36" s="25">
        <v>2</v>
      </c>
      <c r="E36" s="318"/>
      <c r="F36" s="318"/>
      <c r="G36" s="316"/>
    </row>
    <row r="37" spans="1:7" ht="14.4" customHeight="1" x14ac:dyDescent="0.3">
      <c r="A37" s="303"/>
      <c r="B37" s="319" t="s">
        <v>103</v>
      </c>
      <c r="C37" s="319"/>
      <c r="D37" s="25">
        <v>3</v>
      </c>
      <c r="E37" s="318"/>
      <c r="F37" s="318"/>
      <c r="G37" s="316"/>
    </row>
    <row r="38" spans="1:7" ht="22.75" customHeight="1" x14ac:dyDescent="0.3">
      <c r="A38" s="303" t="s">
        <v>76</v>
      </c>
      <c r="B38" s="309" t="s">
        <v>105</v>
      </c>
      <c r="C38" s="309"/>
      <c r="D38" s="309"/>
      <c r="E38" s="318"/>
      <c r="F38" s="318"/>
      <c r="G38" s="316"/>
    </row>
    <row r="39" spans="1:7" s="81" customFormat="1" x14ac:dyDescent="0.3">
      <c r="A39" s="303"/>
      <c r="B39" s="233" t="s">
        <v>1</v>
      </c>
      <c r="C39" s="28" t="s">
        <v>221</v>
      </c>
      <c r="D39" s="25">
        <v>1</v>
      </c>
      <c r="E39" s="318"/>
      <c r="F39" s="318"/>
      <c r="G39" s="316"/>
    </row>
    <row r="40" spans="1:7" ht="26" x14ac:dyDescent="0.3">
      <c r="A40" s="303"/>
      <c r="B40" s="233" t="s">
        <v>2</v>
      </c>
      <c r="C40" s="28" t="s">
        <v>222</v>
      </c>
      <c r="D40" s="25">
        <v>2</v>
      </c>
      <c r="E40" s="318"/>
      <c r="F40" s="318"/>
      <c r="G40" s="316"/>
    </row>
    <row r="41" spans="1:7" ht="39" x14ac:dyDescent="0.3">
      <c r="A41" s="303"/>
      <c r="B41" s="233" t="s">
        <v>3</v>
      </c>
      <c r="C41" s="28" t="s">
        <v>220</v>
      </c>
      <c r="D41" s="25">
        <v>3</v>
      </c>
      <c r="E41" s="318"/>
      <c r="F41" s="318"/>
      <c r="G41" s="316"/>
    </row>
    <row r="42" spans="1:7" ht="22.75" customHeight="1" x14ac:dyDescent="0.3">
      <c r="A42" s="303" t="s">
        <v>211</v>
      </c>
      <c r="B42" s="309" t="s">
        <v>223</v>
      </c>
      <c r="C42" s="309"/>
      <c r="D42" s="309"/>
      <c r="E42" s="298"/>
      <c r="F42" s="298"/>
      <c r="G42" s="322"/>
    </row>
    <row r="43" spans="1:7" s="81" customFormat="1" ht="26" x14ac:dyDescent="0.3">
      <c r="A43" s="303"/>
      <c r="B43" s="65" t="s">
        <v>1</v>
      </c>
      <c r="C43" s="89" t="s">
        <v>106</v>
      </c>
      <c r="D43" s="61">
        <v>1</v>
      </c>
      <c r="E43" s="299"/>
      <c r="F43" s="299"/>
      <c r="G43" s="323"/>
    </row>
    <row r="44" spans="1:7" ht="26" x14ac:dyDescent="0.3">
      <c r="A44" s="303"/>
      <c r="B44" s="65" t="s">
        <v>2</v>
      </c>
      <c r="C44" s="89" t="s">
        <v>107</v>
      </c>
      <c r="D44" s="61">
        <v>2</v>
      </c>
      <c r="E44" s="300"/>
      <c r="F44" s="300"/>
      <c r="G44" s="317"/>
    </row>
    <row r="45" spans="1:7" x14ac:dyDescent="0.3">
      <c r="A45" s="40"/>
      <c r="B45" s="47"/>
      <c r="C45" s="36"/>
      <c r="D45" s="41"/>
      <c r="E45" s="41"/>
      <c r="F45" s="41"/>
      <c r="G45" s="36"/>
    </row>
    <row r="46" spans="1:7" x14ac:dyDescent="0.3">
      <c r="A46" s="40"/>
      <c r="B46" s="47"/>
      <c r="C46" s="253" t="s">
        <v>335</v>
      </c>
      <c r="D46" s="59">
        <f>SUM(D2,D15,D23,D33)</f>
        <v>27</v>
      </c>
      <c r="E46" s="59">
        <f>SUM(E2,E15,E23,E33)</f>
        <v>0</v>
      </c>
      <c r="F46" s="59">
        <f t="shared" ref="F46" si="0">SUM(F2,F15,F23,F33)</f>
        <v>0</v>
      </c>
      <c r="G46" s="36"/>
    </row>
    <row r="47" spans="1:7" x14ac:dyDescent="0.3">
      <c r="A47" s="40"/>
      <c r="B47" s="47"/>
      <c r="C47" s="36"/>
      <c r="D47" s="41"/>
      <c r="E47" s="41"/>
      <c r="F47" s="41"/>
      <c r="G47" s="36"/>
    </row>
    <row r="48" spans="1:7" x14ac:dyDescent="0.3">
      <c r="A48" s="40"/>
      <c r="B48" s="47"/>
      <c r="C48" s="36"/>
      <c r="D48" s="41"/>
      <c r="E48" s="41"/>
      <c r="F48" s="41"/>
      <c r="G48" s="36"/>
    </row>
  </sheetData>
  <sheetProtection selectLockedCells="1"/>
  <mergeCells count="57">
    <mergeCell ref="B42:D42"/>
    <mergeCell ref="B3:D3"/>
    <mergeCell ref="B6:D6"/>
    <mergeCell ref="B10:D10"/>
    <mergeCell ref="B16:D16"/>
    <mergeCell ref="B20:D20"/>
    <mergeCell ref="D23:D24"/>
    <mergeCell ref="A3:A5"/>
    <mergeCell ref="F3:F5"/>
    <mergeCell ref="G3:G5"/>
    <mergeCell ref="F6:F9"/>
    <mergeCell ref="G6:G9"/>
    <mergeCell ref="A6:A9"/>
    <mergeCell ref="E3:E5"/>
    <mergeCell ref="E6:E9"/>
    <mergeCell ref="A16:A19"/>
    <mergeCell ref="F16:F19"/>
    <mergeCell ref="F20:F22"/>
    <mergeCell ref="G20:G22"/>
    <mergeCell ref="E16:E19"/>
    <mergeCell ref="E20:E22"/>
    <mergeCell ref="G10:G13"/>
    <mergeCell ref="A42:A44"/>
    <mergeCell ref="F42:F44"/>
    <mergeCell ref="G42:G44"/>
    <mergeCell ref="A10:A13"/>
    <mergeCell ref="F10:F13"/>
    <mergeCell ref="E10:E13"/>
    <mergeCell ref="E42:E44"/>
    <mergeCell ref="G16:G19"/>
    <mergeCell ref="A25:A28"/>
    <mergeCell ref="F25:F28"/>
    <mergeCell ref="A20:A22"/>
    <mergeCell ref="G34:G37"/>
    <mergeCell ref="A29:A32"/>
    <mergeCell ref="F29:F32"/>
    <mergeCell ref="G29:G32"/>
    <mergeCell ref="F23:F24"/>
    <mergeCell ref="A34:A37"/>
    <mergeCell ref="F34:F37"/>
    <mergeCell ref="E23:E24"/>
    <mergeCell ref="E25:E28"/>
    <mergeCell ref="A23:A24"/>
    <mergeCell ref="G25:G28"/>
    <mergeCell ref="A38:A41"/>
    <mergeCell ref="F38:F41"/>
    <mergeCell ref="G38:G41"/>
    <mergeCell ref="E38:E41"/>
    <mergeCell ref="B25:D25"/>
    <mergeCell ref="B29:D29"/>
    <mergeCell ref="B34:D34"/>
    <mergeCell ref="B35:C35"/>
    <mergeCell ref="B36:C36"/>
    <mergeCell ref="B37:C37"/>
    <mergeCell ref="B38:D38"/>
    <mergeCell ref="E29:E32"/>
    <mergeCell ref="E34:E37"/>
  </mergeCells>
  <conditionalFormatting sqref="E34:F44 E25:F32 E16:F22 E3:F13">
    <cfRule type="containsBlanks" dxfId="13" priority="1">
      <formula>LEN(TRIM(E3))=0</formula>
    </cfRule>
  </conditionalFormatting>
  <pageMargins left="0.15625" right="0.19791666666666666" top="0.75" bottom="0.57291666666666663" header="0.3" footer="0.3"/>
  <pageSetup paperSize="9" scale="99" orientation="portrait" r:id="rId1"/>
  <headerFooter>
    <oddHeader>&amp;L&amp;"-,Bold"LEAF ASSESSMENT
EXISTING PARKS&amp;R&amp;"-,Bold"&amp;10PART 3 
COMMUNITY WELLBEING AND ENGAGEMENT</oddHeader>
    <oddFooter>&amp;L&amp;9Version 2.3&amp;C&amp;9Updated Jan 2023</oddFooter>
  </headerFooter>
  <rowBreaks count="1" manualBreakCount="1">
    <brk id="28"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FD8DC-5EAA-407C-A5F9-90DBED137BD4}">
  <sheetPr codeName="Sheet5"/>
  <dimension ref="A1:G45"/>
  <sheetViews>
    <sheetView showGridLines="0" showRuler="0" view="pageLayout" topLeftCell="A11" zoomScale="60" zoomScaleNormal="100" zoomScaleSheetLayoutView="100" zoomScalePageLayoutView="60" workbookViewId="0">
      <selection activeCell="A25" sqref="A25"/>
    </sheetView>
  </sheetViews>
  <sheetFormatPr defaultColWidth="9.1796875" defaultRowHeight="13" x14ac:dyDescent="0.3"/>
  <cols>
    <col min="1" max="1" width="3.81640625" style="119" customWidth="1"/>
    <col min="2" max="2" width="8.54296875" style="120" customWidth="1"/>
    <col min="3" max="3" width="43.6328125" style="241" customWidth="1"/>
    <col min="4" max="4" width="3" style="121" customWidth="1"/>
    <col min="5" max="5" width="8.90625" style="121" customWidth="1"/>
    <col min="6" max="6" width="8.1796875" style="121" customWidth="1"/>
    <col min="7" max="7" width="22.81640625" style="120" customWidth="1"/>
    <col min="8" max="16384" width="9.1796875" style="120"/>
  </cols>
  <sheetData>
    <row r="1" spans="1:7" s="132" customFormat="1" ht="27" customHeight="1" x14ac:dyDescent="0.3">
      <c r="A1" s="96" t="s">
        <v>16</v>
      </c>
      <c r="B1" s="97"/>
      <c r="C1" s="235"/>
      <c r="D1" s="98" t="s">
        <v>15</v>
      </c>
      <c r="E1" s="141" t="s">
        <v>173</v>
      </c>
      <c r="F1" s="141" t="s">
        <v>172</v>
      </c>
      <c r="G1" s="131" t="s">
        <v>0</v>
      </c>
    </row>
    <row r="2" spans="1:7" s="176" customFormat="1" ht="24" customHeight="1" x14ac:dyDescent="0.35">
      <c r="A2" s="101">
        <v>4.0999999999999996</v>
      </c>
      <c r="B2" s="150" t="s">
        <v>37</v>
      </c>
      <c r="C2" s="236"/>
      <c r="D2" s="103">
        <f>SUM(D6,D9,D17,D20,D13,D24)</f>
        <v>16</v>
      </c>
      <c r="E2" s="103">
        <f>SUM(E3:E24)</f>
        <v>0</v>
      </c>
      <c r="F2" s="103">
        <f>SUM(F3:F24)</f>
        <v>0</v>
      </c>
      <c r="G2" s="175"/>
    </row>
    <row r="3" spans="1:7" ht="22.75" customHeight="1" x14ac:dyDescent="0.3">
      <c r="A3" s="281" t="s">
        <v>38</v>
      </c>
      <c r="B3" s="346" t="s">
        <v>224</v>
      </c>
      <c r="C3" s="347"/>
      <c r="D3" s="348"/>
      <c r="E3" s="270"/>
      <c r="F3" s="270"/>
      <c r="G3" s="248" t="s">
        <v>330</v>
      </c>
    </row>
    <row r="4" spans="1:7" ht="16.25" customHeight="1" x14ac:dyDescent="0.3">
      <c r="A4" s="281"/>
      <c r="B4" s="349" t="s">
        <v>225</v>
      </c>
      <c r="C4" s="350"/>
      <c r="D4" s="108">
        <v>1</v>
      </c>
      <c r="E4" s="270"/>
      <c r="F4" s="270"/>
      <c r="G4" s="299"/>
    </row>
    <row r="5" spans="1:7" ht="16.25" customHeight="1" x14ac:dyDescent="0.3">
      <c r="A5" s="281"/>
      <c r="B5" s="349" t="s">
        <v>226</v>
      </c>
      <c r="C5" s="350"/>
      <c r="D5" s="108">
        <v>2</v>
      </c>
      <c r="E5" s="270"/>
      <c r="F5" s="270"/>
      <c r="G5" s="299"/>
    </row>
    <row r="6" spans="1:7" ht="16.25" customHeight="1" x14ac:dyDescent="0.3">
      <c r="A6" s="268"/>
      <c r="B6" s="349" t="s">
        <v>53</v>
      </c>
      <c r="C6" s="350"/>
      <c r="D6" s="108">
        <v>3</v>
      </c>
      <c r="E6" s="270"/>
      <c r="F6" s="270"/>
      <c r="G6" s="299"/>
    </row>
    <row r="7" spans="1:7" ht="22.75" customHeight="1" x14ac:dyDescent="0.3">
      <c r="A7" s="281" t="s">
        <v>39</v>
      </c>
      <c r="B7" s="333" t="s">
        <v>227</v>
      </c>
      <c r="C7" s="333"/>
      <c r="D7" s="333"/>
      <c r="E7" s="269"/>
      <c r="F7" s="269"/>
      <c r="G7" s="278"/>
    </row>
    <row r="8" spans="1:7" ht="16.25" customHeight="1" x14ac:dyDescent="0.3">
      <c r="A8" s="281"/>
      <c r="B8" s="106" t="s">
        <v>1</v>
      </c>
      <c r="C8" s="60" t="s">
        <v>228</v>
      </c>
      <c r="D8" s="108">
        <v>1</v>
      </c>
      <c r="E8" s="270"/>
      <c r="F8" s="270"/>
      <c r="G8" s="279"/>
    </row>
    <row r="9" spans="1:7" ht="26" x14ac:dyDescent="0.3">
      <c r="A9" s="281"/>
      <c r="B9" s="106" t="s">
        <v>2</v>
      </c>
      <c r="C9" s="60" t="s">
        <v>229</v>
      </c>
      <c r="D9" s="108">
        <v>2</v>
      </c>
      <c r="E9" s="271"/>
      <c r="F9" s="271"/>
      <c r="G9" s="280"/>
    </row>
    <row r="10" spans="1:7" ht="22.75" customHeight="1" x14ac:dyDescent="0.3">
      <c r="A10" s="268" t="s">
        <v>40</v>
      </c>
      <c r="B10" s="333" t="s">
        <v>230</v>
      </c>
      <c r="C10" s="333"/>
      <c r="D10" s="333"/>
      <c r="E10" s="269"/>
      <c r="F10" s="269"/>
      <c r="G10" s="278"/>
    </row>
    <row r="11" spans="1:7" ht="15" customHeight="1" x14ac:dyDescent="0.3">
      <c r="A11" s="281"/>
      <c r="B11" s="342" t="s">
        <v>231</v>
      </c>
      <c r="C11" s="342"/>
      <c r="D11" s="108">
        <v>1</v>
      </c>
      <c r="E11" s="270"/>
      <c r="F11" s="270"/>
      <c r="G11" s="279"/>
    </row>
    <row r="12" spans="1:7" ht="15.65" customHeight="1" x14ac:dyDescent="0.3">
      <c r="A12" s="281"/>
      <c r="B12" s="342" t="s">
        <v>232</v>
      </c>
      <c r="C12" s="342"/>
      <c r="D12" s="108">
        <v>2</v>
      </c>
      <c r="E12" s="270"/>
      <c r="F12" s="270"/>
      <c r="G12" s="279"/>
    </row>
    <row r="13" spans="1:7" ht="28.25" customHeight="1" x14ac:dyDescent="0.3">
      <c r="A13" s="268"/>
      <c r="B13" s="342" t="s">
        <v>233</v>
      </c>
      <c r="C13" s="342"/>
      <c r="D13" s="108">
        <v>3</v>
      </c>
      <c r="E13" s="271"/>
      <c r="F13" s="271"/>
      <c r="G13" s="280"/>
    </row>
    <row r="14" spans="1:7" ht="22.75" customHeight="1" x14ac:dyDescent="0.3">
      <c r="A14" s="343" t="s">
        <v>362</v>
      </c>
      <c r="B14" s="352" t="s">
        <v>99</v>
      </c>
      <c r="C14" s="353"/>
      <c r="D14" s="354"/>
      <c r="E14" s="269"/>
      <c r="F14" s="269"/>
      <c r="G14" s="278"/>
    </row>
    <row r="15" spans="1:7" ht="26" x14ac:dyDescent="0.3">
      <c r="A15" s="344"/>
      <c r="B15" s="133" t="s">
        <v>234</v>
      </c>
      <c r="C15" s="72" t="s">
        <v>237</v>
      </c>
      <c r="D15" s="110">
        <v>1</v>
      </c>
      <c r="E15" s="270"/>
      <c r="F15" s="270"/>
      <c r="G15" s="279"/>
    </row>
    <row r="16" spans="1:7" ht="26" x14ac:dyDescent="0.3">
      <c r="A16" s="344"/>
      <c r="B16" s="133" t="s">
        <v>235</v>
      </c>
      <c r="C16" s="72" t="s">
        <v>238</v>
      </c>
      <c r="D16" s="110">
        <v>2</v>
      </c>
      <c r="E16" s="270"/>
      <c r="F16" s="270"/>
      <c r="G16" s="279"/>
    </row>
    <row r="17" spans="1:7" ht="39" x14ac:dyDescent="0.3">
      <c r="A17" s="345"/>
      <c r="B17" s="133" t="s">
        <v>10</v>
      </c>
      <c r="C17" s="72" t="s">
        <v>236</v>
      </c>
      <c r="D17" s="110">
        <v>3</v>
      </c>
      <c r="E17" s="271"/>
      <c r="F17" s="271"/>
      <c r="G17" s="280"/>
    </row>
    <row r="18" spans="1:7" ht="27" customHeight="1" x14ac:dyDescent="0.3">
      <c r="A18" s="336" t="s">
        <v>41</v>
      </c>
      <c r="B18" s="352" t="s">
        <v>320</v>
      </c>
      <c r="C18" s="353"/>
      <c r="D18" s="354"/>
      <c r="E18" s="269"/>
      <c r="F18" s="269"/>
      <c r="G18" s="278"/>
    </row>
    <row r="19" spans="1:7" ht="26" x14ac:dyDescent="0.3">
      <c r="A19" s="336"/>
      <c r="B19" s="133" t="s">
        <v>1</v>
      </c>
      <c r="C19" s="72" t="s">
        <v>239</v>
      </c>
      <c r="D19" s="110">
        <v>1</v>
      </c>
      <c r="E19" s="270"/>
      <c r="F19" s="270"/>
      <c r="G19" s="279"/>
    </row>
    <row r="20" spans="1:7" x14ac:dyDescent="0.3">
      <c r="A20" s="336"/>
      <c r="B20" s="133" t="s">
        <v>2</v>
      </c>
      <c r="C20" s="72" t="s">
        <v>240</v>
      </c>
      <c r="D20" s="110">
        <v>2</v>
      </c>
      <c r="E20" s="271"/>
      <c r="F20" s="271"/>
      <c r="G20" s="280"/>
    </row>
    <row r="21" spans="1:7" ht="22.75" customHeight="1" x14ac:dyDescent="0.3">
      <c r="A21" s="336" t="s">
        <v>363</v>
      </c>
      <c r="B21" s="352" t="s">
        <v>100</v>
      </c>
      <c r="C21" s="353"/>
      <c r="D21" s="354"/>
      <c r="E21" s="269"/>
      <c r="F21" s="269"/>
      <c r="G21" s="278"/>
    </row>
    <row r="22" spans="1:7" ht="39" x14ac:dyDescent="0.3">
      <c r="A22" s="336"/>
      <c r="B22" s="133" t="s">
        <v>1</v>
      </c>
      <c r="C22" s="72" t="s">
        <v>241</v>
      </c>
      <c r="D22" s="110">
        <v>1</v>
      </c>
      <c r="E22" s="270"/>
      <c r="F22" s="270"/>
      <c r="G22" s="279"/>
    </row>
    <row r="23" spans="1:7" ht="39" x14ac:dyDescent="0.3">
      <c r="A23" s="336"/>
      <c r="B23" s="133" t="s">
        <v>2</v>
      </c>
      <c r="C23" s="72" t="s">
        <v>242</v>
      </c>
      <c r="D23" s="110">
        <v>2</v>
      </c>
      <c r="E23" s="270"/>
      <c r="F23" s="270"/>
      <c r="G23" s="279"/>
    </row>
    <row r="24" spans="1:7" ht="42.65" customHeight="1" x14ac:dyDescent="0.3">
      <c r="A24" s="336"/>
      <c r="B24" s="109" t="s">
        <v>3</v>
      </c>
      <c r="C24" s="72" t="s">
        <v>243</v>
      </c>
      <c r="D24" s="110">
        <v>3</v>
      </c>
      <c r="E24" s="271"/>
      <c r="F24" s="271"/>
      <c r="G24" s="280"/>
    </row>
    <row r="25" spans="1:7" s="132" customFormat="1" ht="24" customHeight="1" x14ac:dyDescent="0.3">
      <c r="A25" s="117">
        <v>4.2</v>
      </c>
      <c r="B25" s="177" t="s">
        <v>96</v>
      </c>
      <c r="C25" s="237"/>
      <c r="D25" s="103">
        <f>SUM(D26,D30)</f>
        <v>4</v>
      </c>
      <c r="E25" s="103">
        <f>SUM(E26:E30)</f>
        <v>0</v>
      </c>
      <c r="F25" s="103">
        <f>SUM(F26:F30)</f>
        <v>0</v>
      </c>
      <c r="G25" s="175"/>
    </row>
    <row r="26" spans="1:7" ht="31.75" customHeight="1" x14ac:dyDescent="0.3">
      <c r="A26" s="204" t="s">
        <v>42</v>
      </c>
      <c r="B26" s="276" t="s">
        <v>244</v>
      </c>
      <c r="C26" s="276"/>
      <c r="D26" s="110">
        <v>1</v>
      </c>
      <c r="E26" s="251"/>
      <c r="F26" s="251"/>
      <c r="G26" s="205"/>
    </row>
    <row r="27" spans="1:7" ht="22.75" customHeight="1" x14ac:dyDescent="0.3">
      <c r="A27" s="268" t="s">
        <v>43</v>
      </c>
      <c r="B27" s="333" t="s">
        <v>44</v>
      </c>
      <c r="C27" s="333"/>
      <c r="D27" s="333"/>
      <c r="E27" s="261"/>
      <c r="F27" s="261"/>
      <c r="G27" s="275"/>
    </row>
    <row r="28" spans="1:7" ht="13.75" customHeight="1" x14ac:dyDescent="0.3">
      <c r="A28" s="268"/>
      <c r="B28" s="234" t="s">
        <v>245</v>
      </c>
      <c r="C28" s="238"/>
      <c r="D28" s="108">
        <v>1</v>
      </c>
      <c r="E28" s="261"/>
      <c r="F28" s="261"/>
      <c r="G28" s="275"/>
    </row>
    <row r="29" spans="1:7" x14ac:dyDescent="0.3">
      <c r="A29" s="268"/>
      <c r="B29" s="234" t="s">
        <v>246</v>
      </c>
      <c r="C29" s="238"/>
      <c r="D29" s="108">
        <v>2</v>
      </c>
      <c r="E29" s="261"/>
      <c r="F29" s="261"/>
      <c r="G29" s="275"/>
    </row>
    <row r="30" spans="1:7" x14ac:dyDescent="0.3">
      <c r="A30" s="268"/>
      <c r="B30" s="234" t="s">
        <v>247</v>
      </c>
      <c r="C30" s="238"/>
      <c r="D30" s="108">
        <v>3</v>
      </c>
      <c r="E30" s="261"/>
      <c r="F30" s="261"/>
      <c r="G30" s="275"/>
    </row>
    <row r="31" spans="1:7" ht="27" customHeight="1" x14ac:dyDescent="0.3">
      <c r="A31" s="142" t="s">
        <v>17</v>
      </c>
      <c r="B31" s="143"/>
      <c r="C31" s="239"/>
      <c r="D31" s="145"/>
      <c r="E31" s="182"/>
      <c r="F31" s="182"/>
      <c r="G31" s="183"/>
    </row>
    <row r="32" spans="1:7" s="179" customFormat="1" ht="24" customHeight="1" x14ac:dyDescent="0.35">
      <c r="A32" s="117">
        <v>4.3</v>
      </c>
      <c r="B32" s="180" t="s">
        <v>45</v>
      </c>
      <c r="C32" s="237"/>
      <c r="D32" s="103">
        <f>SUM(D36,D40,D43)</f>
        <v>8</v>
      </c>
      <c r="E32" s="103">
        <f>SUM(E33:E43)</f>
        <v>0</v>
      </c>
      <c r="F32" s="103">
        <f>SUM(F33:F43)</f>
        <v>0</v>
      </c>
      <c r="G32" s="181"/>
    </row>
    <row r="33" spans="1:7" ht="22.75" customHeight="1" x14ac:dyDescent="0.3">
      <c r="A33" s="335" t="s">
        <v>46</v>
      </c>
      <c r="B33" s="333" t="s">
        <v>248</v>
      </c>
      <c r="C33" s="333"/>
      <c r="D33" s="333"/>
      <c r="E33" s="269"/>
      <c r="F33" s="269"/>
      <c r="G33" s="248" t="s">
        <v>330</v>
      </c>
    </row>
    <row r="34" spans="1:7" x14ac:dyDescent="0.3">
      <c r="A34" s="335"/>
      <c r="B34" s="351" t="s">
        <v>319</v>
      </c>
      <c r="C34" s="351"/>
      <c r="D34" s="134">
        <v>1</v>
      </c>
      <c r="E34" s="270"/>
      <c r="F34" s="270"/>
      <c r="G34" s="299"/>
    </row>
    <row r="35" spans="1:7" ht="13.75" customHeight="1" x14ac:dyDescent="0.3">
      <c r="A35" s="335"/>
      <c r="B35" s="351" t="s">
        <v>249</v>
      </c>
      <c r="C35" s="351"/>
      <c r="D35" s="134">
        <v>2</v>
      </c>
      <c r="E35" s="270"/>
      <c r="F35" s="270"/>
      <c r="G35" s="299"/>
    </row>
    <row r="36" spans="1:7" x14ac:dyDescent="0.3">
      <c r="A36" s="335"/>
      <c r="B36" s="334" t="s">
        <v>250</v>
      </c>
      <c r="C36" s="334"/>
      <c r="D36" s="134">
        <v>3</v>
      </c>
      <c r="E36" s="271"/>
      <c r="F36" s="271"/>
      <c r="G36" s="299"/>
    </row>
    <row r="37" spans="1:7" ht="22.75" customHeight="1" x14ac:dyDescent="0.3">
      <c r="A37" s="335" t="s">
        <v>47</v>
      </c>
      <c r="B37" s="333" t="s">
        <v>251</v>
      </c>
      <c r="C37" s="333"/>
      <c r="D37" s="333"/>
      <c r="E37" s="269"/>
      <c r="F37" s="269"/>
      <c r="G37" s="337"/>
    </row>
    <row r="38" spans="1:7" ht="13.75" customHeight="1" x14ac:dyDescent="0.3">
      <c r="A38" s="335"/>
      <c r="B38" s="135" t="s">
        <v>1</v>
      </c>
      <c r="C38" s="242" t="s">
        <v>252</v>
      </c>
      <c r="D38" s="134">
        <v>1</v>
      </c>
      <c r="E38" s="270"/>
      <c r="F38" s="270"/>
      <c r="G38" s="338"/>
    </row>
    <row r="39" spans="1:7" x14ac:dyDescent="0.3">
      <c r="A39" s="335"/>
      <c r="B39" s="135" t="s">
        <v>2</v>
      </c>
      <c r="C39" s="334" t="s">
        <v>253</v>
      </c>
      <c r="D39" s="134">
        <v>2</v>
      </c>
      <c r="E39" s="270"/>
      <c r="F39" s="270"/>
      <c r="G39" s="340"/>
    </row>
    <row r="40" spans="1:7" x14ac:dyDescent="0.3">
      <c r="A40" s="335"/>
      <c r="B40" s="135" t="s">
        <v>3</v>
      </c>
      <c r="C40" s="334"/>
      <c r="D40" s="134">
        <v>3</v>
      </c>
      <c r="E40" s="271"/>
      <c r="F40" s="271"/>
      <c r="G40" s="341"/>
    </row>
    <row r="41" spans="1:7" ht="22.75" customHeight="1" x14ac:dyDescent="0.3">
      <c r="A41" s="335" t="s">
        <v>48</v>
      </c>
      <c r="B41" s="333" t="s">
        <v>254</v>
      </c>
      <c r="C41" s="333"/>
      <c r="D41" s="333"/>
      <c r="E41" s="269"/>
      <c r="F41" s="269"/>
      <c r="G41" s="337"/>
    </row>
    <row r="42" spans="1:7" ht="13.75" customHeight="1" x14ac:dyDescent="0.3">
      <c r="A42" s="335"/>
      <c r="B42" s="243" t="s">
        <v>1</v>
      </c>
      <c r="C42" s="72" t="s">
        <v>355</v>
      </c>
      <c r="D42" s="134">
        <v>1</v>
      </c>
      <c r="E42" s="270"/>
      <c r="F42" s="270"/>
      <c r="G42" s="338"/>
    </row>
    <row r="43" spans="1:7" ht="26" x14ac:dyDescent="0.3">
      <c r="A43" s="335"/>
      <c r="B43" s="136" t="s">
        <v>2</v>
      </c>
      <c r="C43" s="136" t="s">
        <v>255</v>
      </c>
      <c r="D43" s="134">
        <v>2</v>
      </c>
      <c r="E43" s="271"/>
      <c r="F43" s="271"/>
      <c r="G43" s="339"/>
    </row>
    <row r="44" spans="1:7" ht="18" customHeight="1" x14ac:dyDescent="0.3">
      <c r="A44" s="137"/>
      <c r="B44" s="132"/>
      <c r="C44" s="240"/>
      <c r="D44" s="138"/>
      <c r="E44" s="138"/>
      <c r="F44" s="138"/>
      <c r="G44" s="132"/>
    </row>
    <row r="45" spans="1:7" x14ac:dyDescent="0.3">
      <c r="A45" s="137"/>
      <c r="B45" s="132"/>
      <c r="C45" s="254" t="s">
        <v>336</v>
      </c>
      <c r="D45" s="123">
        <f>SUM(D2,D25,D32)</f>
        <v>28</v>
      </c>
      <c r="E45" s="123">
        <f>SUM(E2,E25,E32)</f>
        <v>0</v>
      </c>
      <c r="F45" s="123">
        <f>SUM(F2,F25,F32)</f>
        <v>0</v>
      </c>
      <c r="G45" s="132"/>
    </row>
  </sheetData>
  <sheetProtection selectLockedCells="1"/>
  <mergeCells count="61">
    <mergeCell ref="B6:C6"/>
    <mergeCell ref="B35:C35"/>
    <mergeCell ref="B36:C36"/>
    <mergeCell ref="B33:D33"/>
    <mergeCell ref="B37:D37"/>
    <mergeCell ref="B12:C12"/>
    <mergeCell ref="B13:C13"/>
    <mergeCell ref="B14:D14"/>
    <mergeCell ref="B18:D18"/>
    <mergeCell ref="B21:D21"/>
    <mergeCell ref="B27:D27"/>
    <mergeCell ref="B26:C26"/>
    <mergeCell ref="B34:C34"/>
    <mergeCell ref="F3:F6"/>
    <mergeCell ref="A14:A17"/>
    <mergeCell ref="F14:F17"/>
    <mergeCell ref="G14:G17"/>
    <mergeCell ref="E3:E6"/>
    <mergeCell ref="E14:E17"/>
    <mergeCell ref="A7:A9"/>
    <mergeCell ref="E7:E9"/>
    <mergeCell ref="F7:F9"/>
    <mergeCell ref="G7:G9"/>
    <mergeCell ref="A3:A6"/>
    <mergeCell ref="B3:D3"/>
    <mergeCell ref="B7:D7"/>
    <mergeCell ref="G4:G6"/>
    <mergeCell ref="B4:C4"/>
    <mergeCell ref="B5:C5"/>
    <mergeCell ref="F18:F20"/>
    <mergeCell ref="G18:G20"/>
    <mergeCell ref="A10:A13"/>
    <mergeCell ref="F10:F13"/>
    <mergeCell ref="G10:G13"/>
    <mergeCell ref="E18:E20"/>
    <mergeCell ref="E10:E13"/>
    <mergeCell ref="A18:A20"/>
    <mergeCell ref="B10:D10"/>
    <mergeCell ref="B11:C11"/>
    <mergeCell ref="G21:G24"/>
    <mergeCell ref="F41:F43"/>
    <mergeCell ref="G41:G43"/>
    <mergeCell ref="F37:F40"/>
    <mergeCell ref="F27:F30"/>
    <mergeCell ref="G27:G30"/>
    <mergeCell ref="F33:F36"/>
    <mergeCell ref="G37:G40"/>
    <mergeCell ref="G34:G36"/>
    <mergeCell ref="E21:E24"/>
    <mergeCell ref="E27:E30"/>
    <mergeCell ref="F21:F24"/>
    <mergeCell ref="E41:E43"/>
    <mergeCell ref="E33:E36"/>
    <mergeCell ref="E37:E40"/>
    <mergeCell ref="B41:D41"/>
    <mergeCell ref="C39:C40"/>
    <mergeCell ref="A37:A40"/>
    <mergeCell ref="A21:A24"/>
    <mergeCell ref="A33:A36"/>
    <mergeCell ref="A41:A43"/>
    <mergeCell ref="A27:A30"/>
  </mergeCells>
  <conditionalFormatting sqref="E3:F24 E26:F30 E33:F43">
    <cfRule type="containsBlanks" dxfId="12" priority="3">
      <formula>LEN(TRIM(E3))=0</formula>
    </cfRule>
  </conditionalFormatting>
  <conditionalFormatting sqref="G4:G6">
    <cfRule type="containsBlanks" dxfId="11" priority="2">
      <formula>LEN(TRIM(G4))=0</formula>
    </cfRule>
  </conditionalFormatting>
  <conditionalFormatting sqref="G34:G36">
    <cfRule type="containsBlanks" dxfId="10" priority="1">
      <formula>LEN(TRIM(G34))=0</formula>
    </cfRule>
  </conditionalFormatting>
  <pageMargins left="0.25" right="0.25" top="0.75" bottom="0.61458333333333337" header="0.3" footer="0.3"/>
  <pageSetup paperSize="9" orientation="portrait" r:id="rId1"/>
  <headerFooter>
    <oddHeader>&amp;L&amp;"-,Bold"LEAF ASSESSMENT
EXISTING PARKS&amp;R&amp;"-,Bold"&amp;10PART 4 
ENVIRONMENTAL SUSTAINABILITY</oddHeader>
    <oddFooter>&amp;L&amp;9Version 2.3&amp;C&amp;9Updated Jan 2023</oddFooter>
  </headerFooter>
  <rowBreaks count="1" manualBreakCount="1">
    <brk id="30"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CB981-E725-49E3-891C-1DDD4AF58697}">
  <sheetPr codeName="Sheet6"/>
  <dimension ref="A1:G41"/>
  <sheetViews>
    <sheetView showGridLines="0" showRuler="0" view="pageLayout" topLeftCell="A11" zoomScale="60" zoomScaleNormal="100" zoomScaleSheetLayoutView="100" zoomScalePageLayoutView="60" workbookViewId="0">
      <selection activeCell="C17" sqref="C17"/>
    </sheetView>
  </sheetViews>
  <sheetFormatPr defaultColWidth="9.1796875" defaultRowHeight="13" x14ac:dyDescent="0.3"/>
  <cols>
    <col min="1" max="1" width="3.81640625" style="29" customWidth="1"/>
    <col min="2" max="2" width="10.54296875" style="30" customWidth="1"/>
    <col min="3" max="3" width="43.81640625" style="30" customWidth="1"/>
    <col min="4" max="4" width="3" style="31" customWidth="1"/>
    <col min="5" max="5" width="8.54296875" style="31" customWidth="1"/>
    <col min="6" max="6" width="7.90625" style="31" customWidth="1"/>
    <col min="7" max="7" width="23.54296875" style="30" customWidth="1"/>
    <col min="8" max="16384" width="9.1796875" style="30"/>
  </cols>
  <sheetData>
    <row r="1" spans="1:7" s="36" customFormat="1" ht="27" customHeight="1" x14ac:dyDescent="0.3">
      <c r="A1" s="20" t="s">
        <v>16</v>
      </c>
      <c r="B1" s="22"/>
      <c r="C1" s="22"/>
      <c r="D1" s="34" t="s">
        <v>15</v>
      </c>
      <c r="E1" s="161" t="s">
        <v>173</v>
      </c>
      <c r="F1" s="161" t="s">
        <v>172</v>
      </c>
      <c r="G1" s="35" t="s">
        <v>0</v>
      </c>
    </row>
    <row r="2" spans="1:7" s="127" customFormat="1" ht="24" customHeight="1" x14ac:dyDescent="0.35">
      <c r="A2" s="140">
        <v>5.0999999999999996</v>
      </c>
      <c r="B2" s="172" t="s">
        <v>49</v>
      </c>
      <c r="C2" s="173"/>
      <c r="D2" s="157">
        <f>SUM(D6,D9)</f>
        <v>5</v>
      </c>
      <c r="E2" s="157">
        <f>SUM(E3:E9)</f>
        <v>0</v>
      </c>
      <c r="F2" s="157">
        <f>SUM(F3:F9)</f>
        <v>0</v>
      </c>
      <c r="G2" s="174"/>
    </row>
    <row r="3" spans="1:7" ht="22.75" customHeight="1" x14ac:dyDescent="0.3">
      <c r="A3" s="358" t="s">
        <v>54</v>
      </c>
      <c r="B3" s="315" t="s">
        <v>50</v>
      </c>
      <c r="C3" s="315"/>
      <c r="D3" s="315"/>
      <c r="E3" s="318"/>
      <c r="F3" s="318"/>
      <c r="G3" s="248" t="s">
        <v>330</v>
      </c>
    </row>
    <row r="4" spans="1:7" s="81" customFormat="1" ht="15" customHeight="1" x14ac:dyDescent="0.3">
      <c r="A4" s="358"/>
      <c r="B4" s="319" t="s">
        <v>51</v>
      </c>
      <c r="C4" s="319"/>
      <c r="D4" s="61">
        <v>1</v>
      </c>
      <c r="E4" s="318"/>
      <c r="F4" s="318"/>
      <c r="G4" s="299"/>
    </row>
    <row r="5" spans="1:7" ht="14.4" customHeight="1" x14ac:dyDescent="0.3">
      <c r="A5" s="358"/>
      <c r="B5" s="319" t="s">
        <v>52</v>
      </c>
      <c r="C5" s="319"/>
      <c r="D5" s="61">
        <v>2</v>
      </c>
      <c r="E5" s="318"/>
      <c r="F5" s="318"/>
      <c r="G5" s="299"/>
    </row>
    <row r="6" spans="1:7" ht="13.75" customHeight="1" x14ac:dyDescent="0.3">
      <c r="A6" s="358"/>
      <c r="B6" s="319" t="s">
        <v>53</v>
      </c>
      <c r="C6" s="319"/>
      <c r="D6" s="61">
        <v>3</v>
      </c>
      <c r="E6" s="318"/>
      <c r="F6" s="318"/>
      <c r="G6" s="299"/>
    </row>
    <row r="7" spans="1:7" ht="22.75" customHeight="1" x14ac:dyDescent="0.3">
      <c r="A7" s="356" t="s">
        <v>55</v>
      </c>
      <c r="B7" s="309" t="s">
        <v>256</v>
      </c>
      <c r="C7" s="309"/>
      <c r="D7" s="309"/>
      <c r="E7" s="318"/>
      <c r="F7" s="318"/>
      <c r="G7" s="248" t="s">
        <v>330</v>
      </c>
    </row>
    <row r="8" spans="1:7" s="81" customFormat="1" ht="26" x14ac:dyDescent="0.3">
      <c r="A8" s="356"/>
      <c r="B8" s="63" t="s">
        <v>1</v>
      </c>
      <c r="C8" s="89" t="s">
        <v>257</v>
      </c>
      <c r="D8" s="24">
        <v>1</v>
      </c>
      <c r="E8" s="318"/>
      <c r="F8" s="318"/>
      <c r="G8" s="299"/>
    </row>
    <row r="9" spans="1:7" ht="39" x14ac:dyDescent="0.3">
      <c r="A9" s="356"/>
      <c r="B9" s="63" t="s">
        <v>2</v>
      </c>
      <c r="C9" s="89" t="s">
        <v>258</v>
      </c>
      <c r="D9" s="24">
        <v>2</v>
      </c>
      <c r="E9" s="318"/>
      <c r="F9" s="318"/>
      <c r="G9" s="299"/>
    </row>
    <row r="10" spans="1:7" s="127" customFormat="1" ht="24" customHeight="1" x14ac:dyDescent="0.35">
      <c r="A10" s="167">
        <v>5.2</v>
      </c>
      <c r="B10" s="184" t="s">
        <v>56</v>
      </c>
      <c r="C10" s="169"/>
      <c r="D10" s="157">
        <f>SUM(D13,D17,D20)</f>
        <v>7</v>
      </c>
      <c r="E10" s="157">
        <f>SUM(E11:E20)</f>
        <v>0</v>
      </c>
      <c r="F10" s="157">
        <f>SUM(F11:F20)</f>
        <v>0</v>
      </c>
      <c r="G10" s="174"/>
    </row>
    <row r="11" spans="1:7" ht="27.65" customHeight="1" x14ac:dyDescent="0.3">
      <c r="A11" s="356" t="s">
        <v>179</v>
      </c>
      <c r="B11" s="312" t="s">
        <v>259</v>
      </c>
      <c r="C11" s="357"/>
      <c r="D11" s="313"/>
      <c r="E11" s="298"/>
      <c r="F11" s="298"/>
      <c r="G11" s="322"/>
    </row>
    <row r="12" spans="1:7" s="81" customFormat="1" ht="26" x14ac:dyDescent="0.3">
      <c r="A12" s="356"/>
      <c r="B12" s="63" t="s">
        <v>1</v>
      </c>
      <c r="C12" s="62" t="s">
        <v>260</v>
      </c>
      <c r="D12" s="24">
        <v>1</v>
      </c>
      <c r="E12" s="299"/>
      <c r="F12" s="299"/>
      <c r="G12" s="323"/>
    </row>
    <row r="13" spans="1:7" ht="39" x14ac:dyDescent="0.3">
      <c r="A13" s="356"/>
      <c r="B13" s="63" t="s">
        <v>2</v>
      </c>
      <c r="C13" s="62" t="s">
        <v>261</v>
      </c>
      <c r="D13" s="24">
        <v>2</v>
      </c>
      <c r="E13" s="300"/>
      <c r="F13" s="300"/>
      <c r="G13" s="317"/>
    </row>
    <row r="14" spans="1:7" ht="22.75" customHeight="1" x14ac:dyDescent="0.3">
      <c r="A14" s="358" t="s">
        <v>180</v>
      </c>
      <c r="B14" s="312" t="s">
        <v>57</v>
      </c>
      <c r="C14" s="357"/>
      <c r="D14" s="313"/>
      <c r="E14" s="318"/>
      <c r="F14" s="318"/>
      <c r="G14" s="316"/>
    </row>
    <row r="15" spans="1:7" s="81" customFormat="1" ht="26" x14ac:dyDescent="0.3">
      <c r="A15" s="358"/>
      <c r="B15" s="89" t="s">
        <v>1</v>
      </c>
      <c r="C15" s="64" t="s">
        <v>356</v>
      </c>
      <c r="D15" s="11">
        <v>1</v>
      </c>
      <c r="E15" s="318"/>
      <c r="F15" s="318"/>
      <c r="G15" s="316"/>
    </row>
    <row r="16" spans="1:7" ht="39" x14ac:dyDescent="0.3">
      <c r="A16" s="358"/>
      <c r="B16" s="89" t="s">
        <v>2</v>
      </c>
      <c r="C16" s="64" t="s">
        <v>357</v>
      </c>
      <c r="D16" s="11">
        <v>2</v>
      </c>
      <c r="E16" s="318"/>
      <c r="F16" s="318"/>
      <c r="G16" s="316"/>
    </row>
    <row r="17" spans="1:7" ht="52" x14ac:dyDescent="0.3">
      <c r="A17" s="358"/>
      <c r="B17" s="65" t="s">
        <v>3</v>
      </c>
      <c r="C17" s="64" t="s">
        <v>358</v>
      </c>
      <c r="D17" s="11">
        <v>3</v>
      </c>
      <c r="E17" s="318"/>
      <c r="F17" s="318"/>
      <c r="G17" s="316"/>
    </row>
    <row r="18" spans="1:7" ht="27.65" customHeight="1" x14ac:dyDescent="0.3">
      <c r="A18" s="356" t="s">
        <v>181</v>
      </c>
      <c r="B18" s="312" t="s">
        <v>58</v>
      </c>
      <c r="C18" s="357"/>
      <c r="D18" s="313"/>
      <c r="E18" s="298"/>
      <c r="F18" s="298"/>
      <c r="G18" s="322"/>
    </row>
    <row r="19" spans="1:7" s="81" customFormat="1" ht="27.65" customHeight="1" x14ac:dyDescent="0.3">
      <c r="A19" s="356"/>
      <c r="B19" s="63" t="s">
        <v>1</v>
      </c>
      <c r="C19" s="66" t="s">
        <v>262</v>
      </c>
      <c r="D19" s="24">
        <v>1</v>
      </c>
      <c r="E19" s="299"/>
      <c r="F19" s="299"/>
      <c r="G19" s="323"/>
    </row>
    <row r="20" spans="1:7" ht="26" x14ac:dyDescent="0.3">
      <c r="A20" s="356"/>
      <c r="B20" s="23" t="s">
        <v>2</v>
      </c>
      <c r="C20" s="67" t="s">
        <v>263</v>
      </c>
      <c r="D20" s="24">
        <v>2</v>
      </c>
      <c r="E20" s="300"/>
      <c r="F20" s="300"/>
      <c r="G20" s="317"/>
    </row>
    <row r="21" spans="1:7" ht="27" customHeight="1" x14ac:dyDescent="0.3">
      <c r="A21" s="162" t="s">
        <v>17</v>
      </c>
      <c r="B21" s="163"/>
      <c r="C21" s="164"/>
      <c r="D21" s="159"/>
      <c r="E21" s="165"/>
      <c r="F21" s="165"/>
      <c r="G21" s="166"/>
    </row>
    <row r="22" spans="1:7" s="50" customFormat="1" ht="24" customHeight="1" x14ac:dyDescent="0.35">
      <c r="A22" s="167">
        <v>5.3</v>
      </c>
      <c r="B22" s="168" t="s">
        <v>86</v>
      </c>
      <c r="C22" s="169"/>
      <c r="D22" s="157">
        <f>SUM(D26,D30,D33)</f>
        <v>8</v>
      </c>
      <c r="E22" s="170">
        <f>SUM(E23:E33)</f>
        <v>0</v>
      </c>
      <c r="F22" s="170">
        <f>SUM(F23:F33)</f>
        <v>0</v>
      </c>
      <c r="G22" s="171"/>
    </row>
    <row r="23" spans="1:7" ht="22.75" customHeight="1" x14ac:dyDescent="0.3">
      <c r="A23" s="355" t="s">
        <v>59</v>
      </c>
      <c r="B23" s="309" t="s">
        <v>88</v>
      </c>
      <c r="C23" s="309"/>
      <c r="D23" s="309"/>
      <c r="E23" s="298"/>
      <c r="F23" s="298"/>
      <c r="G23" s="325"/>
    </row>
    <row r="24" spans="1:7" s="81" customFormat="1" x14ac:dyDescent="0.3">
      <c r="A24" s="355"/>
      <c r="B24" s="37" t="s">
        <v>1</v>
      </c>
      <c r="C24" s="28" t="s">
        <v>265</v>
      </c>
      <c r="D24" s="38">
        <v>1</v>
      </c>
      <c r="E24" s="299"/>
      <c r="F24" s="299"/>
      <c r="G24" s="326"/>
    </row>
    <row r="25" spans="1:7" ht="26" x14ac:dyDescent="0.3">
      <c r="A25" s="355"/>
      <c r="B25" s="37" t="s">
        <v>2</v>
      </c>
      <c r="C25" s="28" t="s">
        <v>264</v>
      </c>
      <c r="D25" s="38">
        <v>2</v>
      </c>
      <c r="E25" s="299"/>
      <c r="F25" s="299"/>
      <c r="G25" s="326"/>
    </row>
    <row r="26" spans="1:7" ht="26" x14ac:dyDescent="0.3">
      <c r="A26" s="355"/>
      <c r="B26" s="244" t="s">
        <v>3</v>
      </c>
      <c r="C26" s="39" t="s">
        <v>266</v>
      </c>
      <c r="D26" s="38">
        <v>3</v>
      </c>
      <c r="E26" s="300"/>
      <c r="F26" s="300"/>
      <c r="G26" s="327"/>
    </row>
    <row r="27" spans="1:7" ht="22.75" customHeight="1" x14ac:dyDescent="0.3">
      <c r="A27" s="355" t="s">
        <v>60</v>
      </c>
      <c r="B27" s="309" t="s">
        <v>95</v>
      </c>
      <c r="C27" s="309"/>
      <c r="D27" s="309"/>
      <c r="E27" s="298"/>
      <c r="F27" s="298"/>
      <c r="G27" s="325"/>
    </row>
    <row r="28" spans="1:7" s="81" customFormat="1" ht="26" x14ac:dyDescent="0.3">
      <c r="A28" s="355"/>
      <c r="B28" s="37" t="s">
        <v>1</v>
      </c>
      <c r="C28" s="226" t="s">
        <v>267</v>
      </c>
      <c r="D28" s="38">
        <v>1</v>
      </c>
      <c r="E28" s="299"/>
      <c r="F28" s="299"/>
      <c r="G28" s="326"/>
    </row>
    <row r="29" spans="1:7" ht="26.4" customHeight="1" x14ac:dyDescent="0.3">
      <c r="A29" s="355"/>
      <c r="B29" s="37" t="s">
        <v>2</v>
      </c>
      <c r="C29" s="226" t="s">
        <v>268</v>
      </c>
      <c r="D29" s="38">
        <v>2</v>
      </c>
      <c r="E29" s="299"/>
      <c r="F29" s="299"/>
      <c r="G29" s="326"/>
    </row>
    <row r="30" spans="1:7" ht="52" x14ac:dyDescent="0.3">
      <c r="A30" s="355"/>
      <c r="B30" s="244" t="s">
        <v>3</v>
      </c>
      <c r="C30" s="39" t="s">
        <v>269</v>
      </c>
      <c r="D30" s="38">
        <v>3</v>
      </c>
      <c r="E30" s="300"/>
      <c r="F30" s="300"/>
      <c r="G30" s="327"/>
    </row>
    <row r="31" spans="1:7" ht="22.75" customHeight="1" x14ac:dyDescent="0.3">
      <c r="A31" s="355" t="s">
        <v>61</v>
      </c>
      <c r="B31" s="309" t="s">
        <v>87</v>
      </c>
      <c r="C31" s="309"/>
      <c r="D31" s="309"/>
      <c r="E31" s="298"/>
      <c r="F31" s="298"/>
      <c r="G31" s="325"/>
    </row>
    <row r="32" spans="1:7" s="81" customFormat="1" x14ac:dyDescent="0.3">
      <c r="A32" s="355"/>
      <c r="B32" s="37" t="s">
        <v>9</v>
      </c>
      <c r="C32" s="28" t="s">
        <v>270</v>
      </c>
      <c r="D32" s="38">
        <v>1</v>
      </c>
      <c r="E32" s="299"/>
      <c r="F32" s="299"/>
      <c r="G32" s="326"/>
    </row>
    <row r="33" spans="1:7" x14ac:dyDescent="0.3">
      <c r="A33" s="355"/>
      <c r="B33" s="39" t="s">
        <v>10</v>
      </c>
      <c r="C33" s="39" t="s">
        <v>271</v>
      </c>
      <c r="D33" s="38">
        <v>2</v>
      </c>
      <c r="E33" s="300"/>
      <c r="F33" s="300"/>
      <c r="G33" s="327"/>
    </row>
    <row r="34" spans="1:7" x14ac:dyDescent="0.3">
      <c r="A34" s="40"/>
      <c r="B34" s="36"/>
      <c r="C34" s="36"/>
      <c r="D34" s="41"/>
      <c r="E34" s="41"/>
      <c r="F34" s="41"/>
      <c r="G34" s="36"/>
    </row>
    <row r="35" spans="1:7" x14ac:dyDescent="0.3">
      <c r="A35" s="40"/>
      <c r="B35" s="36"/>
      <c r="C35" s="255" t="s">
        <v>337</v>
      </c>
      <c r="D35" s="86">
        <f>SUM(D2,D10,D22)</f>
        <v>20</v>
      </c>
      <c r="E35" s="32">
        <f>SUM(E27:E33,E23,E14:E20,E11,E7,E3)</f>
        <v>0</v>
      </c>
      <c r="F35" s="32">
        <f>SUM(F3,F7,F11,F14,F18,F23,F27,F31)</f>
        <v>0</v>
      </c>
      <c r="G35" s="36"/>
    </row>
    <row r="36" spans="1:7" x14ac:dyDescent="0.3">
      <c r="A36" s="40"/>
      <c r="B36" s="36"/>
      <c r="C36" s="36"/>
      <c r="D36" s="41"/>
      <c r="E36" s="41"/>
      <c r="F36" s="41"/>
      <c r="G36" s="36"/>
    </row>
    <row r="37" spans="1:7" x14ac:dyDescent="0.3">
      <c r="A37" s="40"/>
      <c r="B37" s="36"/>
      <c r="C37" s="36"/>
      <c r="D37" s="41"/>
      <c r="E37" s="41"/>
      <c r="F37" s="41"/>
      <c r="G37" s="36"/>
    </row>
    <row r="38" spans="1:7" x14ac:dyDescent="0.3">
      <c r="A38" s="40"/>
      <c r="B38" s="36"/>
      <c r="C38" s="36"/>
      <c r="D38" s="41"/>
      <c r="E38" s="41"/>
      <c r="F38" s="41"/>
      <c r="G38" s="36"/>
    </row>
    <row r="39" spans="1:7" x14ac:dyDescent="0.3">
      <c r="A39" s="40"/>
      <c r="B39" s="36"/>
      <c r="C39" s="36"/>
      <c r="D39" s="41"/>
      <c r="E39" s="41"/>
      <c r="F39" s="41"/>
      <c r="G39" s="36"/>
    </row>
    <row r="40" spans="1:7" x14ac:dyDescent="0.3">
      <c r="A40" s="40"/>
      <c r="B40" s="36"/>
      <c r="C40" s="36"/>
      <c r="D40" s="41"/>
      <c r="E40" s="41"/>
      <c r="F40" s="41"/>
      <c r="G40" s="36"/>
    </row>
    <row r="41" spans="1:7" x14ac:dyDescent="0.3">
      <c r="A41" s="40"/>
      <c r="B41" s="36"/>
      <c r="C41" s="36"/>
      <c r="D41" s="41"/>
      <c r="E41" s="41"/>
      <c r="F41" s="41"/>
      <c r="G41" s="36"/>
    </row>
  </sheetData>
  <sheetProtection selectLockedCells="1"/>
  <mergeCells count="43">
    <mergeCell ref="A3:A6"/>
    <mergeCell ref="F3:F6"/>
    <mergeCell ref="A7:A9"/>
    <mergeCell ref="F7:F9"/>
    <mergeCell ref="E3:E6"/>
    <mergeCell ref="E7:E9"/>
    <mergeCell ref="B3:D3"/>
    <mergeCell ref="B4:C4"/>
    <mergeCell ref="B5:C5"/>
    <mergeCell ref="B6:C6"/>
    <mergeCell ref="B7:D7"/>
    <mergeCell ref="A11:A13"/>
    <mergeCell ref="F11:F13"/>
    <mergeCell ref="G11:G13"/>
    <mergeCell ref="A14:A17"/>
    <mergeCell ref="F14:F17"/>
    <mergeCell ref="G14:G17"/>
    <mergeCell ref="E11:E13"/>
    <mergeCell ref="E14:E17"/>
    <mergeCell ref="B11:D11"/>
    <mergeCell ref="B14:D14"/>
    <mergeCell ref="F23:F26"/>
    <mergeCell ref="G23:G26"/>
    <mergeCell ref="E18:E20"/>
    <mergeCell ref="E23:E26"/>
    <mergeCell ref="B18:D18"/>
    <mergeCell ref="B23:D23"/>
    <mergeCell ref="A31:A33"/>
    <mergeCell ref="F31:F33"/>
    <mergeCell ref="G4:G6"/>
    <mergeCell ref="G8:G9"/>
    <mergeCell ref="G31:G33"/>
    <mergeCell ref="A27:A30"/>
    <mergeCell ref="F27:F30"/>
    <mergeCell ref="G27:G30"/>
    <mergeCell ref="E27:E30"/>
    <mergeCell ref="E31:E33"/>
    <mergeCell ref="B27:D27"/>
    <mergeCell ref="B31:D31"/>
    <mergeCell ref="A18:A20"/>
    <mergeCell ref="F18:F20"/>
    <mergeCell ref="G18:G20"/>
    <mergeCell ref="A23:A26"/>
  </mergeCells>
  <conditionalFormatting sqref="E3:F9 E11:F20 E23:F33">
    <cfRule type="containsBlanks" dxfId="9" priority="3">
      <formula>LEN(TRIM(E3))=0</formula>
    </cfRule>
  </conditionalFormatting>
  <conditionalFormatting sqref="G4:G6">
    <cfRule type="containsBlanks" dxfId="8" priority="2">
      <formula>LEN(TRIM(G4))=0</formula>
    </cfRule>
  </conditionalFormatting>
  <conditionalFormatting sqref="G8:G9">
    <cfRule type="containsBlanks" dxfId="7" priority="1">
      <formula>LEN(TRIM(G8))=0</formula>
    </cfRule>
  </conditionalFormatting>
  <pageMargins left="0.16666666666666666" right="0.15625" top="0.75" bottom="0.75" header="0.3" footer="0.3"/>
  <pageSetup paperSize="9" scale="99" orientation="portrait" r:id="rId1"/>
  <headerFooter>
    <oddHeader>&amp;L&amp;"-,Bold"LEAF ASSESSMENT
EXISTING PARKS&amp;R&amp;"-,Bold"PART 5 
BIODIVERSITY CONSERVATION</oddHeader>
    <oddFooter>&amp;L&amp;9Version 2.3&amp;C&amp;9Updated Jan 2023</oddFooter>
  </headerFooter>
  <rowBreaks count="1" manualBreakCount="1">
    <brk id="20" max="16383"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DF607-B1E9-4836-8882-D57C3D93293E}">
  <sheetPr codeName="Sheet7"/>
  <dimension ref="A1:G71"/>
  <sheetViews>
    <sheetView showGridLines="0" tabSelected="1" showRuler="0" view="pageLayout" topLeftCell="A14" zoomScaleNormal="100" zoomScaleSheetLayoutView="100" workbookViewId="0">
      <selection activeCell="B19" sqref="B19"/>
    </sheetView>
  </sheetViews>
  <sheetFormatPr defaultColWidth="9.1796875" defaultRowHeight="13" x14ac:dyDescent="0.3"/>
  <cols>
    <col min="1" max="1" width="4" style="29" customWidth="1"/>
    <col min="2" max="2" width="8.54296875" style="30" customWidth="1"/>
    <col min="3" max="3" width="46.90625" style="30" customWidth="1"/>
    <col min="4" max="4" width="3" style="31" customWidth="1"/>
    <col min="5" max="5" width="8.81640625" style="31" customWidth="1"/>
    <col min="6" max="6" width="7.90625" style="31" customWidth="1"/>
    <col min="7" max="7" width="21" style="30" customWidth="1"/>
    <col min="8" max="16384" width="9.1796875" style="30"/>
  </cols>
  <sheetData>
    <row r="1" spans="1:7" s="36" customFormat="1" ht="27" customHeight="1" x14ac:dyDescent="0.3">
      <c r="A1" s="96" t="s">
        <v>16</v>
      </c>
      <c r="B1" s="97"/>
      <c r="C1" s="97"/>
      <c r="D1" s="98" t="s">
        <v>15</v>
      </c>
      <c r="E1" s="141" t="s">
        <v>173</v>
      </c>
      <c r="F1" s="141" t="s">
        <v>172</v>
      </c>
      <c r="G1" s="131" t="s">
        <v>0</v>
      </c>
    </row>
    <row r="2" spans="1:7" s="68" customFormat="1" ht="15" customHeight="1" x14ac:dyDescent="0.3">
      <c r="A2" s="371">
        <v>6.1</v>
      </c>
      <c r="B2" s="185" t="s">
        <v>272</v>
      </c>
      <c r="C2" s="186"/>
      <c r="D2" s="367">
        <f>SUM(D7,D11,D15)</f>
        <v>9</v>
      </c>
      <c r="E2" s="367">
        <f>SUM(E4:E15)</f>
        <v>0</v>
      </c>
      <c r="F2" s="367">
        <f>SUM(F4:F15)</f>
        <v>0</v>
      </c>
      <c r="G2" s="369"/>
    </row>
    <row r="3" spans="1:7" s="68" customFormat="1" ht="15" customHeight="1" x14ac:dyDescent="0.3">
      <c r="A3" s="372"/>
      <c r="B3" s="187" t="s">
        <v>273</v>
      </c>
      <c r="C3" s="188"/>
      <c r="D3" s="368"/>
      <c r="E3" s="368"/>
      <c r="F3" s="368"/>
      <c r="G3" s="370"/>
    </row>
    <row r="4" spans="1:7" s="69" customFormat="1" ht="22.75" customHeight="1" x14ac:dyDescent="0.3">
      <c r="A4" s="268" t="s">
        <v>62</v>
      </c>
      <c r="B4" s="265" t="s">
        <v>274</v>
      </c>
      <c r="C4" s="266"/>
      <c r="D4" s="267"/>
      <c r="E4" s="269"/>
      <c r="F4" s="269"/>
      <c r="G4" s="278"/>
    </row>
    <row r="5" spans="1:7" s="83" customFormat="1" ht="26" x14ac:dyDescent="0.3">
      <c r="A5" s="268"/>
      <c r="B5" s="133" t="s">
        <v>9</v>
      </c>
      <c r="C5" s="139" t="s">
        <v>275</v>
      </c>
      <c r="D5" s="118">
        <v>1</v>
      </c>
      <c r="E5" s="270"/>
      <c r="F5" s="270"/>
      <c r="G5" s="279"/>
    </row>
    <row r="6" spans="1:7" s="69" customFormat="1" ht="26" x14ac:dyDescent="0.3">
      <c r="A6" s="268"/>
      <c r="B6" s="133" t="s">
        <v>276</v>
      </c>
      <c r="C6" s="107" t="s">
        <v>277</v>
      </c>
      <c r="D6" s="118">
        <v>2</v>
      </c>
      <c r="E6" s="270"/>
      <c r="F6" s="270"/>
      <c r="G6" s="279"/>
    </row>
    <row r="7" spans="1:7" s="69" customFormat="1" ht="39" x14ac:dyDescent="0.3">
      <c r="A7" s="268"/>
      <c r="B7" s="107" t="s">
        <v>10</v>
      </c>
      <c r="C7" s="107" t="s">
        <v>278</v>
      </c>
      <c r="D7" s="118">
        <v>3</v>
      </c>
      <c r="E7" s="271"/>
      <c r="F7" s="271"/>
      <c r="G7" s="280"/>
    </row>
    <row r="8" spans="1:7" s="70" customFormat="1" ht="22.75" customHeight="1" x14ac:dyDescent="0.3">
      <c r="A8" s="268" t="s">
        <v>63</v>
      </c>
      <c r="B8" s="333" t="s">
        <v>279</v>
      </c>
      <c r="C8" s="333"/>
      <c r="D8" s="333"/>
      <c r="E8" s="261"/>
      <c r="F8" s="261"/>
      <c r="G8" s="275"/>
    </row>
    <row r="9" spans="1:7" s="83" customFormat="1" ht="26" x14ac:dyDescent="0.3">
      <c r="A9" s="268"/>
      <c r="B9" s="72" t="s">
        <v>9</v>
      </c>
      <c r="C9" s="72" t="s">
        <v>280</v>
      </c>
      <c r="D9" s="115">
        <v>1</v>
      </c>
      <c r="E9" s="261"/>
      <c r="F9" s="261"/>
      <c r="G9" s="275"/>
    </row>
    <row r="10" spans="1:7" s="70" customFormat="1" ht="26" x14ac:dyDescent="0.3">
      <c r="A10" s="268"/>
      <c r="B10" s="72" t="s">
        <v>276</v>
      </c>
      <c r="C10" s="72" t="s">
        <v>281</v>
      </c>
      <c r="D10" s="115">
        <v>2</v>
      </c>
      <c r="E10" s="261"/>
      <c r="F10" s="261"/>
      <c r="G10" s="275"/>
    </row>
    <row r="11" spans="1:7" s="70" customFormat="1" ht="26" x14ac:dyDescent="0.3">
      <c r="A11" s="268"/>
      <c r="B11" s="72" t="s">
        <v>10</v>
      </c>
      <c r="C11" s="72" t="s">
        <v>282</v>
      </c>
      <c r="D11" s="115">
        <v>3</v>
      </c>
      <c r="E11" s="261"/>
      <c r="F11" s="261"/>
      <c r="G11" s="275"/>
    </row>
    <row r="12" spans="1:7" s="71" customFormat="1" ht="22.75" customHeight="1" x14ac:dyDescent="0.3">
      <c r="A12" s="268" t="s">
        <v>283</v>
      </c>
      <c r="B12" s="333" t="s">
        <v>284</v>
      </c>
      <c r="C12" s="333"/>
      <c r="D12" s="333"/>
      <c r="E12" s="261"/>
      <c r="F12" s="261"/>
      <c r="G12" s="275"/>
    </row>
    <row r="13" spans="1:7" s="83" customFormat="1" ht="29" customHeight="1" x14ac:dyDescent="0.3">
      <c r="A13" s="268"/>
      <c r="B13" s="106" t="s">
        <v>1</v>
      </c>
      <c r="C13" s="107" t="s">
        <v>285</v>
      </c>
      <c r="D13" s="115">
        <v>1</v>
      </c>
      <c r="E13" s="261"/>
      <c r="F13" s="261"/>
      <c r="G13" s="275"/>
    </row>
    <row r="14" spans="1:7" s="71" customFormat="1" ht="28" customHeight="1" x14ac:dyDescent="0.3">
      <c r="A14" s="268"/>
      <c r="B14" s="106" t="s">
        <v>2</v>
      </c>
      <c r="C14" s="107" t="s">
        <v>286</v>
      </c>
      <c r="D14" s="115">
        <v>2</v>
      </c>
      <c r="E14" s="261"/>
      <c r="F14" s="261"/>
      <c r="G14" s="275"/>
    </row>
    <row r="15" spans="1:7" s="71" customFormat="1" ht="28.5" customHeight="1" x14ac:dyDescent="0.3">
      <c r="A15" s="268"/>
      <c r="B15" s="106" t="s">
        <v>3</v>
      </c>
      <c r="C15" s="107" t="s">
        <v>287</v>
      </c>
      <c r="D15" s="115">
        <v>3</v>
      </c>
      <c r="E15" s="261"/>
      <c r="F15" s="261"/>
      <c r="G15" s="275"/>
    </row>
    <row r="16" spans="1:7" s="36" customFormat="1" ht="24" customHeight="1" x14ac:dyDescent="0.3">
      <c r="A16" s="101">
        <v>6.2</v>
      </c>
      <c r="B16" s="150" t="s">
        <v>288</v>
      </c>
      <c r="C16" s="102"/>
      <c r="D16" s="103">
        <f>SUM(D19,D23,D27,D30,D33,D34)</f>
        <v>13</v>
      </c>
      <c r="E16" s="103">
        <f>SUM(E17:E34)</f>
        <v>0</v>
      </c>
      <c r="F16" s="103">
        <f>SUM(F17:F34)</f>
        <v>0</v>
      </c>
      <c r="G16" s="189"/>
    </row>
    <row r="17" spans="1:7" ht="22.75" customHeight="1" x14ac:dyDescent="0.3">
      <c r="A17" s="336" t="s">
        <v>64</v>
      </c>
      <c r="B17" s="352" t="s">
        <v>322</v>
      </c>
      <c r="C17" s="353"/>
      <c r="D17" s="354"/>
      <c r="E17" s="269"/>
      <c r="F17" s="269"/>
      <c r="G17" s="278"/>
    </row>
    <row r="18" spans="1:7" s="81" customFormat="1" x14ac:dyDescent="0.3">
      <c r="A18" s="336"/>
      <c r="B18" s="133" t="s">
        <v>1</v>
      </c>
      <c r="C18" s="107" t="s">
        <v>289</v>
      </c>
      <c r="D18" s="110">
        <v>1</v>
      </c>
      <c r="E18" s="270"/>
      <c r="F18" s="270"/>
      <c r="G18" s="279"/>
    </row>
    <row r="19" spans="1:7" ht="26" x14ac:dyDescent="0.3">
      <c r="A19" s="336"/>
      <c r="B19" s="133" t="s">
        <v>2</v>
      </c>
      <c r="C19" s="107" t="s">
        <v>290</v>
      </c>
      <c r="D19" s="110">
        <v>2</v>
      </c>
      <c r="E19" s="271"/>
      <c r="F19" s="271"/>
      <c r="G19" s="280"/>
    </row>
    <row r="20" spans="1:7" ht="22.75" customHeight="1" x14ac:dyDescent="0.3">
      <c r="A20" s="281" t="s">
        <v>65</v>
      </c>
      <c r="B20" s="352" t="s">
        <v>323</v>
      </c>
      <c r="C20" s="353"/>
      <c r="D20" s="354"/>
      <c r="E20" s="269"/>
      <c r="F20" s="269"/>
      <c r="G20" s="278"/>
    </row>
    <row r="21" spans="1:7" s="81" customFormat="1" ht="26" x14ac:dyDescent="0.3">
      <c r="A21" s="281"/>
      <c r="B21" s="107" t="s">
        <v>1</v>
      </c>
      <c r="C21" s="107" t="s">
        <v>291</v>
      </c>
      <c r="D21" s="108">
        <v>1</v>
      </c>
      <c r="E21" s="270"/>
      <c r="F21" s="270"/>
      <c r="G21" s="279"/>
    </row>
    <row r="22" spans="1:7" s="73" customFormat="1" ht="26" x14ac:dyDescent="0.3">
      <c r="A22" s="281"/>
      <c r="B22" s="107" t="s">
        <v>2</v>
      </c>
      <c r="C22" s="107" t="s">
        <v>324</v>
      </c>
      <c r="D22" s="108">
        <v>2</v>
      </c>
      <c r="E22" s="270"/>
      <c r="F22" s="270"/>
      <c r="G22" s="279"/>
    </row>
    <row r="23" spans="1:7" ht="26" x14ac:dyDescent="0.3">
      <c r="A23" s="268"/>
      <c r="B23" s="106" t="s">
        <v>3</v>
      </c>
      <c r="C23" s="107" t="s">
        <v>292</v>
      </c>
      <c r="D23" s="108">
        <v>3</v>
      </c>
      <c r="E23" s="271"/>
      <c r="F23" s="271"/>
      <c r="G23" s="280"/>
    </row>
    <row r="24" spans="1:7" ht="22.75" customHeight="1" x14ac:dyDescent="0.3">
      <c r="A24" s="268" t="s">
        <v>316</v>
      </c>
      <c r="B24" s="352" t="s">
        <v>321</v>
      </c>
      <c r="C24" s="353"/>
      <c r="D24" s="354"/>
      <c r="E24" s="269"/>
      <c r="F24" s="269"/>
      <c r="G24" s="278"/>
    </row>
    <row r="25" spans="1:7" s="81" customFormat="1" ht="26" x14ac:dyDescent="0.3">
      <c r="A25" s="268"/>
      <c r="B25" s="107" t="s">
        <v>1</v>
      </c>
      <c r="C25" s="107" t="s">
        <v>291</v>
      </c>
      <c r="D25" s="108">
        <v>1</v>
      </c>
      <c r="E25" s="270"/>
      <c r="F25" s="270"/>
      <c r="G25" s="279"/>
    </row>
    <row r="26" spans="1:7" ht="26" x14ac:dyDescent="0.3">
      <c r="A26" s="268"/>
      <c r="B26" s="107" t="s">
        <v>2</v>
      </c>
      <c r="C26" s="107" t="s">
        <v>324</v>
      </c>
      <c r="D26" s="108">
        <v>2</v>
      </c>
      <c r="E26" s="270"/>
      <c r="F26" s="270"/>
      <c r="G26" s="279"/>
    </row>
    <row r="27" spans="1:7" ht="26" x14ac:dyDescent="0.3">
      <c r="A27" s="268"/>
      <c r="B27" s="106" t="s">
        <v>3</v>
      </c>
      <c r="C27" s="107" t="s">
        <v>292</v>
      </c>
      <c r="D27" s="108">
        <v>3</v>
      </c>
      <c r="E27" s="271"/>
      <c r="F27" s="271"/>
      <c r="G27" s="280"/>
    </row>
    <row r="28" spans="1:7" s="73" customFormat="1" ht="22.75" customHeight="1" x14ac:dyDescent="0.3">
      <c r="A28" s="365" t="s">
        <v>317</v>
      </c>
      <c r="B28" s="366" t="s">
        <v>294</v>
      </c>
      <c r="C28" s="366"/>
      <c r="D28" s="366"/>
      <c r="E28" s="359"/>
      <c r="F28" s="359"/>
      <c r="G28" s="362"/>
    </row>
    <row r="29" spans="1:7" s="81" customFormat="1" x14ac:dyDescent="0.3">
      <c r="A29" s="365"/>
      <c r="B29" s="109" t="s">
        <v>1</v>
      </c>
      <c r="C29" s="133" t="s">
        <v>295</v>
      </c>
      <c r="D29" s="110">
        <v>1</v>
      </c>
      <c r="E29" s="360"/>
      <c r="F29" s="360"/>
      <c r="G29" s="363"/>
    </row>
    <row r="30" spans="1:7" s="73" customFormat="1" ht="26" x14ac:dyDescent="0.3">
      <c r="A30" s="365"/>
      <c r="B30" s="109" t="s">
        <v>2</v>
      </c>
      <c r="C30" s="133" t="s">
        <v>296</v>
      </c>
      <c r="D30" s="110">
        <v>2</v>
      </c>
      <c r="E30" s="361"/>
      <c r="F30" s="361"/>
      <c r="G30" s="364"/>
    </row>
    <row r="31" spans="1:7" ht="22.75" customHeight="1" x14ac:dyDescent="0.3">
      <c r="A31" s="268" t="s">
        <v>293</v>
      </c>
      <c r="B31" s="333" t="s">
        <v>82</v>
      </c>
      <c r="C31" s="333"/>
      <c r="D31" s="333"/>
      <c r="E31" s="269"/>
      <c r="F31" s="269"/>
      <c r="G31" s="278"/>
    </row>
    <row r="32" spans="1:7" s="81" customFormat="1" ht="13.75" customHeight="1" x14ac:dyDescent="0.3">
      <c r="A32" s="268"/>
      <c r="B32" s="133" t="s">
        <v>1</v>
      </c>
      <c r="C32" s="107" t="s">
        <v>98</v>
      </c>
      <c r="D32" s="110">
        <v>1</v>
      </c>
      <c r="E32" s="270"/>
      <c r="F32" s="270"/>
      <c r="G32" s="279"/>
    </row>
    <row r="33" spans="1:7" ht="65" x14ac:dyDescent="0.3">
      <c r="A33" s="268"/>
      <c r="B33" s="109" t="s">
        <v>2</v>
      </c>
      <c r="C33" s="107" t="s">
        <v>360</v>
      </c>
      <c r="D33" s="110">
        <v>2</v>
      </c>
      <c r="E33" s="271"/>
      <c r="F33" s="271"/>
      <c r="G33" s="280"/>
    </row>
    <row r="34" spans="1:7" s="81" customFormat="1" ht="26.4" customHeight="1" x14ac:dyDescent="0.3">
      <c r="A34" s="247" t="s">
        <v>332</v>
      </c>
      <c r="B34" s="315" t="s">
        <v>331</v>
      </c>
      <c r="C34" s="315"/>
      <c r="D34" s="25">
        <v>1</v>
      </c>
      <c r="E34" s="250"/>
      <c r="F34" s="250"/>
      <c r="G34" s="249"/>
    </row>
    <row r="35" spans="1:7" s="127" customFormat="1" ht="24" customHeight="1" x14ac:dyDescent="0.35">
      <c r="A35" s="117">
        <v>6.3</v>
      </c>
      <c r="B35" s="177" t="s">
        <v>307</v>
      </c>
      <c r="C35" s="178"/>
      <c r="D35" s="103">
        <f>SUM(D39,D43)</f>
        <v>6</v>
      </c>
      <c r="E35" s="103">
        <f>SUM(E36:E43)</f>
        <v>0</v>
      </c>
      <c r="F35" s="103">
        <f>SUM(F36:F43)</f>
        <v>0</v>
      </c>
      <c r="G35" s="175"/>
    </row>
    <row r="36" spans="1:7" ht="22.75" customHeight="1" x14ac:dyDescent="0.3">
      <c r="A36" s="268" t="s">
        <v>66</v>
      </c>
      <c r="B36" s="352" t="s">
        <v>90</v>
      </c>
      <c r="C36" s="353"/>
      <c r="D36" s="354"/>
      <c r="E36" s="269"/>
      <c r="F36" s="269"/>
      <c r="G36" s="278"/>
    </row>
    <row r="37" spans="1:7" s="81" customFormat="1" x14ac:dyDescent="0.3">
      <c r="A37" s="268"/>
      <c r="B37" s="133" t="s">
        <v>1</v>
      </c>
      <c r="C37" s="107" t="s">
        <v>308</v>
      </c>
      <c r="D37" s="110">
        <v>1</v>
      </c>
      <c r="E37" s="270"/>
      <c r="F37" s="270"/>
      <c r="G37" s="279"/>
    </row>
    <row r="38" spans="1:7" x14ac:dyDescent="0.3">
      <c r="A38" s="268"/>
      <c r="B38" s="133" t="s">
        <v>2</v>
      </c>
      <c r="C38" s="107" t="s">
        <v>310</v>
      </c>
      <c r="D38" s="110">
        <v>2</v>
      </c>
      <c r="E38" s="270"/>
      <c r="F38" s="270"/>
      <c r="G38" s="279"/>
    </row>
    <row r="39" spans="1:7" x14ac:dyDescent="0.3">
      <c r="A39" s="268"/>
      <c r="B39" s="109" t="s">
        <v>3</v>
      </c>
      <c r="C39" s="107" t="s">
        <v>312</v>
      </c>
      <c r="D39" s="110">
        <v>3</v>
      </c>
      <c r="E39" s="271"/>
      <c r="F39" s="271"/>
      <c r="G39" s="280"/>
    </row>
    <row r="40" spans="1:7" ht="22.75" customHeight="1" x14ac:dyDescent="0.3">
      <c r="A40" s="268" t="s">
        <v>67</v>
      </c>
      <c r="B40" s="352" t="s">
        <v>89</v>
      </c>
      <c r="C40" s="353"/>
      <c r="D40" s="354"/>
      <c r="E40" s="269"/>
      <c r="F40" s="269"/>
      <c r="G40" s="278"/>
    </row>
    <row r="41" spans="1:7" s="81" customFormat="1" x14ac:dyDescent="0.3">
      <c r="A41" s="268"/>
      <c r="B41" s="133" t="s">
        <v>1</v>
      </c>
      <c r="C41" s="107" t="s">
        <v>309</v>
      </c>
      <c r="D41" s="110">
        <v>1</v>
      </c>
      <c r="E41" s="270"/>
      <c r="F41" s="270"/>
      <c r="G41" s="279"/>
    </row>
    <row r="42" spans="1:7" x14ac:dyDescent="0.3">
      <c r="A42" s="268"/>
      <c r="B42" s="133" t="s">
        <v>2</v>
      </c>
      <c r="C42" s="107" t="s">
        <v>311</v>
      </c>
      <c r="D42" s="110">
        <v>2</v>
      </c>
      <c r="E42" s="270"/>
      <c r="F42" s="270"/>
      <c r="G42" s="279"/>
    </row>
    <row r="43" spans="1:7" x14ac:dyDescent="0.3">
      <c r="A43" s="268"/>
      <c r="B43" s="109" t="s">
        <v>3</v>
      </c>
      <c r="C43" s="107" t="s">
        <v>313</v>
      </c>
      <c r="D43" s="110">
        <v>3</v>
      </c>
      <c r="E43" s="271"/>
      <c r="F43" s="271"/>
      <c r="G43" s="280"/>
    </row>
    <row r="44" spans="1:7" ht="27" customHeight="1" x14ac:dyDescent="0.3">
      <c r="A44" s="142" t="s">
        <v>17</v>
      </c>
      <c r="B44" s="143"/>
      <c r="C44" s="144"/>
      <c r="D44" s="145"/>
      <c r="E44" s="182"/>
      <c r="F44" s="182"/>
      <c r="G44" s="183"/>
    </row>
    <row r="45" spans="1:7" s="75" customFormat="1" ht="13.75" customHeight="1" x14ac:dyDescent="0.3">
      <c r="A45" s="374">
        <v>6.4</v>
      </c>
      <c r="B45" s="246" t="s">
        <v>297</v>
      </c>
      <c r="C45" s="245"/>
      <c r="D45" s="367">
        <f>SUM(D49,D53)</f>
        <v>5</v>
      </c>
      <c r="E45" s="367">
        <f>SUM(E47:E53)</f>
        <v>0</v>
      </c>
      <c r="F45" s="367">
        <f>SUM(F47:F53)</f>
        <v>0</v>
      </c>
      <c r="G45" s="369"/>
    </row>
    <row r="46" spans="1:7" s="76" customFormat="1" x14ac:dyDescent="0.3">
      <c r="A46" s="375"/>
      <c r="B46" s="190" t="s">
        <v>298</v>
      </c>
      <c r="C46" s="191"/>
      <c r="D46" s="368"/>
      <c r="E46" s="368"/>
      <c r="F46" s="368"/>
      <c r="G46" s="370"/>
    </row>
    <row r="47" spans="1:7" s="77" customFormat="1" ht="22.75" customHeight="1" x14ac:dyDescent="0.3">
      <c r="A47" s="373" t="s">
        <v>299</v>
      </c>
      <c r="B47" s="276" t="s">
        <v>300</v>
      </c>
      <c r="C47" s="276"/>
      <c r="D47" s="276"/>
      <c r="E47" s="261"/>
      <c r="F47" s="261"/>
      <c r="G47" s="260"/>
    </row>
    <row r="48" spans="1:7" s="81" customFormat="1" ht="26" x14ac:dyDescent="0.3">
      <c r="A48" s="373"/>
      <c r="B48" s="106" t="s">
        <v>1</v>
      </c>
      <c r="C48" s="107" t="s">
        <v>359</v>
      </c>
      <c r="D48" s="118">
        <v>1</v>
      </c>
      <c r="E48" s="261"/>
      <c r="F48" s="261"/>
      <c r="G48" s="260"/>
    </row>
    <row r="49" spans="1:7" s="77" customFormat="1" ht="39" x14ac:dyDescent="0.3">
      <c r="A49" s="373"/>
      <c r="B49" s="106" t="s">
        <v>2</v>
      </c>
      <c r="C49" s="107" t="s">
        <v>301</v>
      </c>
      <c r="D49" s="118">
        <v>2</v>
      </c>
      <c r="E49" s="261"/>
      <c r="F49" s="261"/>
      <c r="G49" s="260"/>
    </row>
    <row r="50" spans="1:7" s="77" customFormat="1" ht="22.75" customHeight="1" x14ac:dyDescent="0.3">
      <c r="A50" s="373" t="s">
        <v>302</v>
      </c>
      <c r="B50" s="333" t="s">
        <v>303</v>
      </c>
      <c r="C50" s="333"/>
      <c r="D50" s="333"/>
      <c r="E50" s="269"/>
      <c r="F50" s="269"/>
      <c r="G50" s="273"/>
    </row>
    <row r="51" spans="1:7" s="81" customFormat="1" x14ac:dyDescent="0.3">
      <c r="A51" s="373"/>
      <c r="B51" s="109" t="s">
        <v>1</v>
      </c>
      <c r="C51" s="133" t="s">
        <v>304</v>
      </c>
      <c r="D51" s="118">
        <v>1</v>
      </c>
      <c r="E51" s="270"/>
      <c r="F51" s="270"/>
      <c r="G51" s="273"/>
    </row>
    <row r="52" spans="1:7" s="77" customFormat="1" ht="26" x14ac:dyDescent="0.3">
      <c r="A52" s="373"/>
      <c r="B52" s="109" t="s">
        <v>2</v>
      </c>
      <c r="C52" s="139" t="s">
        <v>305</v>
      </c>
      <c r="D52" s="118">
        <v>2</v>
      </c>
      <c r="E52" s="270"/>
      <c r="F52" s="270"/>
      <c r="G52" s="273"/>
    </row>
    <row r="53" spans="1:7" s="77" customFormat="1" ht="26" x14ac:dyDescent="0.3">
      <c r="A53" s="373"/>
      <c r="B53" s="109" t="s">
        <v>3</v>
      </c>
      <c r="C53" s="133" t="s">
        <v>306</v>
      </c>
      <c r="D53" s="118">
        <v>3</v>
      </c>
      <c r="E53" s="271"/>
      <c r="F53" s="271"/>
      <c r="G53" s="274"/>
    </row>
    <row r="54" spans="1:7" s="75" customFormat="1" ht="14.5" x14ac:dyDescent="0.35">
      <c r="A54" s="74"/>
      <c r="B54" s="74"/>
      <c r="C54" s="74"/>
      <c r="D54" s="74"/>
      <c r="E54" s="74"/>
      <c r="F54" s="74"/>
      <c r="G54" s="74"/>
    </row>
    <row r="55" spans="1:7" x14ac:dyDescent="0.3">
      <c r="A55" s="40"/>
      <c r="B55" s="36"/>
      <c r="C55" s="255" t="s">
        <v>338</v>
      </c>
      <c r="D55" s="86">
        <f>SUM(D2,D16,D35,D45)</f>
        <v>33</v>
      </c>
      <c r="E55" s="87">
        <f t="shared" ref="E55:F55" si="0">SUM(E2,E16,E35,E45)</f>
        <v>0</v>
      </c>
      <c r="F55" s="87">
        <f t="shared" si="0"/>
        <v>0</v>
      </c>
      <c r="G55" s="36"/>
    </row>
    <row r="56" spans="1:7" x14ac:dyDescent="0.3">
      <c r="A56" s="40"/>
      <c r="B56" s="36"/>
      <c r="C56" s="36"/>
      <c r="D56" s="41"/>
      <c r="E56" s="41"/>
      <c r="F56" s="41"/>
      <c r="G56" s="36"/>
    </row>
    <row r="57" spans="1:7" x14ac:dyDescent="0.3">
      <c r="A57" s="40"/>
      <c r="B57" s="36"/>
      <c r="C57" s="36"/>
      <c r="D57" s="41"/>
      <c r="E57" s="41"/>
      <c r="F57" s="41"/>
      <c r="G57" s="36"/>
    </row>
    <row r="58" spans="1:7" x14ac:dyDescent="0.3">
      <c r="A58" s="40"/>
      <c r="B58" s="36"/>
      <c r="C58" s="36"/>
      <c r="D58" s="41"/>
      <c r="E58" s="41"/>
      <c r="F58" s="41"/>
      <c r="G58" s="36"/>
    </row>
    <row r="59" spans="1:7" x14ac:dyDescent="0.3">
      <c r="A59" s="40"/>
      <c r="B59" s="36"/>
      <c r="C59" s="36"/>
      <c r="D59" s="41"/>
      <c r="E59" s="41"/>
      <c r="F59" s="41"/>
      <c r="G59" s="36"/>
    </row>
    <row r="60" spans="1:7" x14ac:dyDescent="0.3">
      <c r="A60" s="40"/>
      <c r="B60" s="36"/>
      <c r="C60" s="36"/>
      <c r="D60" s="41"/>
      <c r="E60" s="41"/>
      <c r="F60" s="41"/>
      <c r="G60" s="36"/>
    </row>
    <row r="61" spans="1:7" x14ac:dyDescent="0.3">
      <c r="A61" s="40"/>
      <c r="B61" s="36"/>
      <c r="C61" s="36"/>
      <c r="D61" s="41"/>
      <c r="E61" s="41"/>
      <c r="F61" s="41"/>
      <c r="G61" s="36"/>
    </row>
    <row r="62" spans="1:7" x14ac:dyDescent="0.3">
      <c r="A62" s="40"/>
      <c r="B62" s="36"/>
      <c r="C62" s="36"/>
      <c r="D62" s="41"/>
      <c r="E62" s="41"/>
      <c r="F62" s="41"/>
      <c r="G62" s="36"/>
    </row>
    <row r="63" spans="1:7" x14ac:dyDescent="0.3">
      <c r="A63" s="40"/>
      <c r="B63" s="36"/>
      <c r="C63" s="36"/>
      <c r="D63" s="41"/>
      <c r="E63" s="41"/>
      <c r="F63" s="41"/>
      <c r="G63" s="36"/>
    </row>
    <row r="64" spans="1:7" x14ac:dyDescent="0.3">
      <c r="A64" s="40"/>
      <c r="B64" s="36"/>
      <c r="C64" s="36"/>
      <c r="D64" s="41"/>
      <c r="E64" s="41"/>
      <c r="F64" s="41"/>
      <c r="G64" s="36"/>
    </row>
    <row r="65" spans="1:7" x14ac:dyDescent="0.3">
      <c r="A65" s="40"/>
      <c r="B65" s="36"/>
      <c r="C65" s="36"/>
      <c r="D65" s="41"/>
      <c r="E65" s="41"/>
      <c r="F65" s="41"/>
      <c r="G65" s="36"/>
    </row>
    <row r="66" spans="1:7" x14ac:dyDescent="0.3">
      <c r="A66" s="40"/>
      <c r="B66" s="36"/>
      <c r="C66" s="36"/>
      <c r="D66" s="41"/>
      <c r="E66" s="41"/>
      <c r="F66" s="41"/>
      <c r="G66" s="36"/>
    </row>
    <row r="67" spans="1:7" x14ac:dyDescent="0.3">
      <c r="A67" s="40"/>
      <c r="B67" s="36"/>
      <c r="C67" s="36"/>
      <c r="D67" s="41"/>
      <c r="E67" s="41"/>
      <c r="F67" s="41"/>
      <c r="G67" s="36"/>
    </row>
    <row r="68" spans="1:7" x14ac:dyDescent="0.3">
      <c r="A68" s="40"/>
      <c r="B68" s="36"/>
      <c r="C68" s="36"/>
      <c r="D68" s="41"/>
      <c r="E68" s="41"/>
      <c r="F68" s="41"/>
      <c r="G68" s="36"/>
    </row>
    <row r="69" spans="1:7" x14ac:dyDescent="0.3">
      <c r="A69" s="40"/>
      <c r="B69" s="36"/>
      <c r="C69" s="36"/>
      <c r="D69" s="41"/>
      <c r="E69" s="41"/>
      <c r="F69" s="41"/>
      <c r="G69" s="36"/>
    </row>
    <row r="70" spans="1:7" x14ac:dyDescent="0.3">
      <c r="A70" s="40"/>
      <c r="B70" s="36"/>
      <c r="C70" s="36"/>
      <c r="D70" s="41"/>
      <c r="E70" s="41"/>
      <c r="F70" s="41"/>
      <c r="G70" s="36"/>
    </row>
    <row r="71" spans="1:7" x14ac:dyDescent="0.3">
      <c r="A71" s="40"/>
      <c r="B71" s="36"/>
      <c r="C71" s="36"/>
      <c r="D71" s="41"/>
      <c r="E71" s="41"/>
      <c r="F71" s="41"/>
      <c r="G71" s="36"/>
    </row>
  </sheetData>
  <sheetProtection selectLockedCells="1"/>
  <mergeCells count="71">
    <mergeCell ref="B34:C34"/>
    <mergeCell ref="F47:F49"/>
    <mergeCell ref="G47:G49"/>
    <mergeCell ref="E47:E49"/>
    <mergeCell ref="A50:A53"/>
    <mergeCell ref="F50:F53"/>
    <mergeCell ref="G50:G53"/>
    <mergeCell ref="E50:E53"/>
    <mergeCell ref="A47:A49"/>
    <mergeCell ref="B50:D50"/>
    <mergeCell ref="B47:D47"/>
    <mergeCell ref="G45:G46"/>
    <mergeCell ref="A45:A46"/>
    <mergeCell ref="D45:D46"/>
    <mergeCell ref="E45:E46"/>
    <mergeCell ref="F45:F46"/>
    <mergeCell ref="G12:G15"/>
    <mergeCell ref="E12:E15"/>
    <mergeCell ref="A12:A15"/>
    <mergeCell ref="F12:F15"/>
    <mergeCell ref="B12:D12"/>
    <mergeCell ref="A8:A11"/>
    <mergeCell ref="F8:F11"/>
    <mergeCell ref="G8:G11"/>
    <mergeCell ref="E8:E11"/>
    <mergeCell ref="B8:D8"/>
    <mergeCell ref="A4:A7"/>
    <mergeCell ref="F4:F7"/>
    <mergeCell ref="G4:G7"/>
    <mergeCell ref="E4:E7"/>
    <mergeCell ref="B4:D4"/>
    <mergeCell ref="D2:D3"/>
    <mergeCell ref="F2:F3"/>
    <mergeCell ref="G2:G3"/>
    <mergeCell ref="E2:E3"/>
    <mergeCell ref="A2:A3"/>
    <mergeCell ref="A31:A33"/>
    <mergeCell ref="F31:F33"/>
    <mergeCell ref="G31:G33"/>
    <mergeCell ref="F20:F23"/>
    <mergeCell ref="G20:G23"/>
    <mergeCell ref="E31:E33"/>
    <mergeCell ref="E28:E30"/>
    <mergeCell ref="F28:F30"/>
    <mergeCell ref="G28:G30"/>
    <mergeCell ref="E20:E23"/>
    <mergeCell ref="A20:A23"/>
    <mergeCell ref="A28:A30"/>
    <mergeCell ref="B20:D20"/>
    <mergeCell ref="B28:D28"/>
    <mergeCell ref="B31:D31"/>
    <mergeCell ref="F40:F43"/>
    <mergeCell ref="G40:G43"/>
    <mergeCell ref="A36:A39"/>
    <mergeCell ref="F36:F39"/>
    <mergeCell ref="G36:G39"/>
    <mergeCell ref="E36:E39"/>
    <mergeCell ref="E40:E43"/>
    <mergeCell ref="A40:A43"/>
    <mergeCell ref="B36:D36"/>
    <mergeCell ref="B40:D40"/>
    <mergeCell ref="F17:F19"/>
    <mergeCell ref="G17:G19"/>
    <mergeCell ref="A24:A27"/>
    <mergeCell ref="F24:F27"/>
    <mergeCell ref="G24:G27"/>
    <mergeCell ref="E17:E19"/>
    <mergeCell ref="E24:E27"/>
    <mergeCell ref="A17:A19"/>
    <mergeCell ref="B17:D17"/>
    <mergeCell ref="B24:D24"/>
  </mergeCells>
  <conditionalFormatting sqref="E4:F15 E36:F43 E47:F53 E17:F34">
    <cfRule type="containsBlanks" dxfId="6" priority="1">
      <formula>LEN(TRIM(E4))=0</formula>
    </cfRule>
  </conditionalFormatting>
  <pageMargins left="0.20833333333333334" right="0.1875" top="0.75" bottom="0.60416666666666663" header="0.3" footer="0.3"/>
  <pageSetup paperSize="9" orientation="portrait" r:id="rId1"/>
  <headerFooter>
    <oddHeader>&amp;L&amp;"-,Bold"LEAF ASSESSMENT
EXISTING PARKS&amp;R&amp;"-,Bold"PART 6 
MAINTENANCE</oddHeader>
    <oddFooter>&amp;L&amp;9Version 2.3&amp;C&amp;9Updated Jan 2023</oddFooter>
  </headerFooter>
  <rowBreaks count="1" manualBreakCount="1">
    <brk id="27" max="16383" man="1"/>
  </row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6971-E5C1-4669-BD35-8B0F4048AA07}">
  <dimension ref="A1:E23"/>
  <sheetViews>
    <sheetView showGridLines="0" showRuler="0" view="pageLayout" topLeftCell="A32" zoomScaleNormal="100" workbookViewId="0">
      <selection activeCell="E2" sqref="E2:E7"/>
    </sheetView>
  </sheetViews>
  <sheetFormatPr defaultColWidth="9.1796875" defaultRowHeight="13" x14ac:dyDescent="0.3"/>
  <cols>
    <col min="1" max="1" width="45.6328125" style="80" customWidth="1"/>
    <col min="2" max="2" width="3.81640625" style="81" bestFit="1" customWidth="1"/>
    <col min="3" max="3" width="8.6328125" style="82" customWidth="1"/>
    <col min="4" max="4" width="8.453125" style="82" customWidth="1"/>
    <col min="5" max="5" width="33.54296875" style="82" customWidth="1"/>
    <col min="6" max="16384" width="9.1796875" style="81"/>
  </cols>
  <sheetData>
    <row r="1" spans="1:5" s="83" customFormat="1" ht="30" customHeight="1" x14ac:dyDescent="0.3">
      <c r="A1" s="162" t="s">
        <v>325</v>
      </c>
      <c r="B1" s="192" t="s">
        <v>15</v>
      </c>
      <c r="C1" s="193" t="s">
        <v>173</v>
      </c>
      <c r="D1" s="193" t="s">
        <v>172</v>
      </c>
      <c r="E1" s="194" t="s">
        <v>0</v>
      </c>
    </row>
    <row r="2" spans="1:5" s="83" customFormat="1" ht="110.4" customHeight="1" x14ac:dyDescent="0.3">
      <c r="A2" s="310" t="s">
        <v>326</v>
      </c>
      <c r="B2" s="311"/>
      <c r="C2" s="298"/>
      <c r="D2" s="298"/>
      <c r="E2" s="376"/>
    </row>
    <row r="3" spans="1:5" s="83" customFormat="1" x14ac:dyDescent="0.3">
      <c r="A3" s="379" t="s">
        <v>234</v>
      </c>
      <c r="B3" s="90">
        <v>1</v>
      </c>
      <c r="C3" s="299"/>
      <c r="D3" s="299"/>
      <c r="E3" s="377"/>
    </row>
    <row r="4" spans="1:5" s="83" customFormat="1" x14ac:dyDescent="0.3">
      <c r="A4" s="380"/>
      <c r="B4" s="90">
        <v>2</v>
      </c>
      <c r="C4" s="299"/>
      <c r="D4" s="299"/>
      <c r="E4" s="377"/>
    </row>
    <row r="5" spans="1:5" s="83" customFormat="1" x14ac:dyDescent="0.3">
      <c r="A5" s="379" t="s">
        <v>235</v>
      </c>
      <c r="B5" s="90">
        <v>3</v>
      </c>
      <c r="C5" s="299"/>
      <c r="D5" s="299"/>
      <c r="E5" s="377"/>
    </row>
    <row r="6" spans="1:5" s="83" customFormat="1" x14ac:dyDescent="0.3">
      <c r="A6" s="380"/>
      <c r="B6" s="90">
        <v>4</v>
      </c>
      <c r="C6" s="299"/>
      <c r="D6" s="299"/>
      <c r="E6" s="377"/>
    </row>
    <row r="7" spans="1:5" s="83" customFormat="1" ht="21" customHeight="1" x14ac:dyDescent="0.3">
      <c r="A7" s="89" t="s">
        <v>315</v>
      </c>
      <c r="B7" s="90">
        <v>5</v>
      </c>
      <c r="C7" s="300"/>
      <c r="D7" s="300"/>
      <c r="E7" s="378"/>
    </row>
    <row r="8" spans="1:5" x14ac:dyDescent="0.3">
      <c r="A8" s="84"/>
      <c r="B8" s="83"/>
      <c r="C8" s="85"/>
      <c r="D8" s="85"/>
      <c r="E8" s="85"/>
    </row>
    <row r="9" spans="1:5" x14ac:dyDescent="0.3">
      <c r="A9" s="84"/>
      <c r="B9" s="83"/>
      <c r="C9" s="85"/>
      <c r="D9" s="85"/>
      <c r="E9" s="85"/>
    </row>
    <row r="10" spans="1:5" x14ac:dyDescent="0.3">
      <c r="A10" s="84"/>
      <c r="B10" s="83"/>
      <c r="C10" s="85"/>
      <c r="D10" s="85"/>
      <c r="E10" s="85"/>
    </row>
    <row r="11" spans="1:5" x14ac:dyDescent="0.3">
      <c r="A11" s="84"/>
      <c r="B11" s="83"/>
      <c r="C11" s="85"/>
      <c r="D11" s="85"/>
      <c r="E11" s="85"/>
    </row>
    <row r="12" spans="1:5" x14ac:dyDescent="0.3">
      <c r="A12" s="84"/>
      <c r="B12" s="83"/>
      <c r="C12" s="85"/>
      <c r="D12" s="85"/>
      <c r="E12" s="85"/>
    </row>
    <row r="13" spans="1:5" x14ac:dyDescent="0.3">
      <c r="A13" s="84"/>
      <c r="B13" s="83"/>
      <c r="C13" s="85"/>
      <c r="D13" s="85"/>
      <c r="E13" s="85"/>
    </row>
    <row r="14" spans="1:5" x14ac:dyDescent="0.3">
      <c r="A14" s="84"/>
      <c r="B14" s="83"/>
      <c r="C14" s="85"/>
      <c r="D14" s="85"/>
      <c r="E14" s="85"/>
    </row>
    <row r="15" spans="1:5" x14ac:dyDescent="0.3">
      <c r="A15" s="84"/>
      <c r="B15" s="83"/>
      <c r="C15" s="85"/>
      <c r="D15" s="85"/>
      <c r="E15" s="85"/>
    </row>
    <row r="16" spans="1:5" x14ac:dyDescent="0.3">
      <c r="A16" s="84"/>
      <c r="B16" s="83"/>
      <c r="C16" s="85"/>
      <c r="D16" s="85"/>
      <c r="E16" s="85"/>
    </row>
    <row r="17" spans="1:5" x14ac:dyDescent="0.3">
      <c r="A17" s="84"/>
      <c r="B17" s="83"/>
      <c r="C17" s="85"/>
      <c r="D17" s="85"/>
      <c r="E17" s="85"/>
    </row>
    <row r="18" spans="1:5" x14ac:dyDescent="0.3">
      <c r="A18" s="84"/>
      <c r="B18" s="83"/>
      <c r="C18" s="85"/>
      <c r="D18" s="85"/>
      <c r="E18" s="85"/>
    </row>
    <row r="19" spans="1:5" x14ac:dyDescent="0.3">
      <c r="A19" s="84"/>
      <c r="B19" s="83"/>
      <c r="C19" s="85"/>
      <c r="D19" s="85"/>
      <c r="E19" s="85"/>
    </row>
    <row r="20" spans="1:5" x14ac:dyDescent="0.3">
      <c r="A20" s="84"/>
      <c r="B20" s="83"/>
      <c r="C20" s="85"/>
      <c r="D20" s="85"/>
      <c r="E20" s="85"/>
    </row>
    <row r="21" spans="1:5" x14ac:dyDescent="0.3">
      <c r="A21" s="84"/>
      <c r="B21" s="83"/>
      <c r="C21" s="85"/>
      <c r="D21" s="85"/>
      <c r="E21" s="85"/>
    </row>
    <row r="22" spans="1:5" x14ac:dyDescent="0.3">
      <c r="A22" s="84"/>
      <c r="B22" s="83"/>
      <c r="C22" s="85"/>
      <c r="D22" s="85"/>
      <c r="E22" s="85"/>
    </row>
    <row r="23" spans="1:5" x14ac:dyDescent="0.3">
      <c r="A23" s="84"/>
      <c r="B23" s="83"/>
      <c r="C23" s="85"/>
      <c r="D23" s="85"/>
      <c r="E23" s="85"/>
    </row>
  </sheetData>
  <sheetProtection selectLockedCells="1"/>
  <mergeCells count="6">
    <mergeCell ref="C2:C7"/>
    <mergeCell ref="D2:D7"/>
    <mergeCell ref="E2:E7"/>
    <mergeCell ref="A5:A6"/>
    <mergeCell ref="A2:B2"/>
    <mergeCell ref="A3:A4"/>
  </mergeCells>
  <conditionalFormatting sqref="C2:D7">
    <cfRule type="containsBlanks" dxfId="5" priority="1">
      <formula>LEN(TRIM(C2))=0</formula>
    </cfRule>
  </conditionalFormatting>
  <pageMargins left="0.20833333333333334" right="0.1875" top="0.75" bottom="0.60416666666666663" header="0.3" footer="0.3"/>
  <pageSetup paperSize="9" orientation="portrait" r:id="rId1"/>
  <headerFooter>
    <oddHeader>&amp;L&amp;"-,Bold"LEAF ASSESSMENT
EXISTING PARKS&amp;R&amp;"-,Bold"BONUS</oddHeader>
    <oddFooter>&amp;L&amp;9Version 2.3&amp;C&amp;9Updated Jan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B5EC4-65D1-4C95-AB2E-20EF4D6232A1}">
  <sheetPr codeName="Sheet8"/>
  <dimension ref="A2:E37"/>
  <sheetViews>
    <sheetView showGridLines="0" showRuler="0" view="pageLayout" topLeftCell="A16" zoomScaleNormal="100" workbookViewId="0">
      <selection activeCell="D31" sqref="D31"/>
    </sheetView>
  </sheetViews>
  <sheetFormatPr defaultRowHeight="14.5" x14ac:dyDescent="0.35"/>
  <cols>
    <col min="1" max="1" width="4.1796875" style="7" bestFit="1" customWidth="1"/>
    <col min="2" max="2" width="47.453125" customWidth="1"/>
    <col min="3" max="3" width="14.81640625" style="1" customWidth="1"/>
    <col min="4" max="4" width="12.90625" style="1" customWidth="1"/>
    <col min="5" max="5" width="12.81640625" customWidth="1"/>
  </cols>
  <sheetData>
    <row r="2" spans="1:5" s="51" customFormat="1" ht="43.5" x14ac:dyDescent="0.35">
      <c r="A2" s="56" t="s">
        <v>74</v>
      </c>
      <c r="B2" s="57" t="s">
        <v>73</v>
      </c>
      <c r="C2" s="58" t="s">
        <v>176</v>
      </c>
      <c r="D2" s="196" t="s">
        <v>177</v>
      </c>
      <c r="E2" s="201" t="s">
        <v>178</v>
      </c>
    </row>
    <row r="3" spans="1:5" x14ac:dyDescent="0.35">
      <c r="A3" s="209">
        <v>1</v>
      </c>
      <c r="B3" s="210" t="s">
        <v>318</v>
      </c>
      <c r="C3" s="195">
        <f>SUM(C4:C6)</f>
        <v>17</v>
      </c>
      <c r="D3" s="197">
        <v>0</v>
      </c>
      <c r="E3" s="199">
        <v>0</v>
      </c>
    </row>
    <row r="4" spans="1:5" x14ac:dyDescent="0.35">
      <c r="A4" s="8">
        <v>1.1000000000000001</v>
      </c>
      <c r="B4" s="4" t="str">
        <f>Part1!_Toc25842604</f>
        <v>Overall Landscape Concept and Layout</v>
      </c>
      <c r="C4" s="2">
        <f>Part1!D2</f>
        <v>5</v>
      </c>
      <c r="D4" s="79">
        <f>Part1!E2</f>
        <v>0</v>
      </c>
      <c r="E4" s="79">
        <f>Part1!F2</f>
        <v>0</v>
      </c>
    </row>
    <row r="5" spans="1:5" x14ac:dyDescent="0.35">
      <c r="A5" s="8">
        <v>1.2</v>
      </c>
      <c r="B5" s="5" t="str">
        <f>Part1!B10</f>
        <v>User Comfort</v>
      </c>
      <c r="C5" s="2">
        <f>Part1!D10</f>
        <v>9</v>
      </c>
      <c r="D5" s="79">
        <f>Part1!E10</f>
        <v>0</v>
      </c>
      <c r="E5" s="79">
        <f>Part1!F10</f>
        <v>0</v>
      </c>
    </row>
    <row r="6" spans="1:5" x14ac:dyDescent="0.35">
      <c r="A6" s="8">
        <v>1.3</v>
      </c>
      <c r="B6" s="5" t="str">
        <f>Part1!B24</f>
        <v>Unique Park Features</v>
      </c>
      <c r="C6" s="2">
        <f>Part1!D24</f>
        <v>3</v>
      </c>
      <c r="D6" s="79">
        <f>Part1!E24</f>
        <v>0</v>
      </c>
      <c r="E6" s="79">
        <f>Part1!F24</f>
        <v>0</v>
      </c>
    </row>
    <row r="7" spans="1:5" x14ac:dyDescent="0.35">
      <c r="A7" s="209">
        <v>2</v>
      </c>
      <c r="B7" s="210" t="s">
        <v>68</v>
      </c>
      <c r="C7" s="195">
        <f>SUM(C8:C9)</f>
        <v>13</v>
      </c>
      <c r="D7" s="197">
        <v>0</v>
      </c>
      <c r="E7" s="199">
        <v>0</v>
      </c>
    </row>
    <row r="8" spans="1:5" x14ac:dyDescent="0.35">
      <c r="A8" s="8">
        <v>2.1</v>
      </c>
      <c r="B8" s="4" t="str">
        <f>Part2!_Toc25842604</f>
        <v>Wayfinding</v>
      </c>
      <c r="C8" s="2">
        <f>Part2!D2</f>
        <v>8</v>
      </c>
      <c r="D8" s="79">
        <f>Part2!E2</f>
        <v>0</v>
      </c>
      <c r="E8" s="79">
        <f>Part2!F2</f>
        <v>0</v>
      </c>
    </row>
    <row r="9" spans="1:5" x14ac:dyDescent="0.35">
      <c r="A9" s="8" t="s">
        <v>116</v>
      </c>
      <c r="B9" s="5" t="str">
        <f>Part2!B16</f>
        <v>Universal Design</v>
      </c>
      <c r="C9" s="2">
        <f>Part2!D16</f>
        <v>5</v>
      </c>
      <c r="D9" s="79">
        <f>Part2!E16</f>
        <v>0</v>
      </c>
      <c r="E9" s="79">
        <f>Part2!F16</f>
        <v>0</v>
      </c>
    </row>
    <row r="10" spans="1:5" x14ac:dyDescent="0.35">
      <c r="A10" s="209">
        <v>3</v>
      </c>
      <c r="B10" s="210" t="s">
        <v>69</v>
      </c>
      <c r="C10" s="195">
        <f>SUM(C11:C14)</f>
        <v>27</v>
      </c>
      <c r="D10" s="197">
        <v>0</v>
      </c>
      <c r="E10" s="199">
        <v>0</v>
      </c>
    </row>
    <row r="11" spans="1:5" x14ac:dyDescent="0.35">
      <c r="A11" s="8">
        <v>3.1</v>
      </c>
      <c r="B11" s="4" t="str">
        <f>Part3!_Toc25842604</f>
        <v>Facilities &amp; Amenities</v>
      </c>
      <c r="C11" s="2">
        <f>Part3!D2</f>
        <v>8</v>
      </c>
      <c r="D11" s="79">
        <f>Part3!E2</f>
        <v>0</v>
      </c>
      <c r="E11" s="79">
        <f>Part3!F2</f>
        <v>0</v>
      </c>
    </row>
    <row r="12" spans="1:5" x14ac:dyDescent="0.35">
      <c r="A12" s="8" t="s">
        <v>117</v>
      </c>
      <c r="B12" s="5" t="str">
        <f>Part3!B15</f>
        <v>Lighting</v>
      </c>
      <c r="C12" s="2">
        <f>Part3!D15</f>
        <v>5</v>
      </c>
      <c r="D12" s="79">
        <f>Part3!E15</f>
        <v>0</v>
      </c>
      <c r="E12" s="79">
        <f>Part3!F15</f>
        <v>0</v>
      </c>
    </row>
    <row r="13" spans="1:5" x14ac:dyDescent="0.35">
      <c r="A13" s="8" t="s">
        <v>118</v>
      </c>
      <c r="B13" s="7" t="str">
        <f>Part3!B23</f>
        <v>Toilets</v>
      </c>
      <c r="C13" s="2">
        <f>Part3!D23</f>
        <v>6</v>
      </c>
      <c r="D13" s="79">
        <f>Part3!E23</f>
        <v>0</v>
      </c>
      <c r="E13" s="79">
        <f>Part3!F23</f>
        <v>0</v>
      </c>
    </row>
    <row r="14" spans="1:5" x14ac:dyDescent="0.35">
      <c r="A14" s="8" t="s">
        <v>119</v>
      </c>
      <c r="B14" s="6" t="str">
        <f>Part3!B33</f>
        <v>Community Engagement</v>
      </c>
      <c r="C14" s="2">
        <f>Part3!D33</f>
        <v>8</v>
      </c>
      <c r="D14" s="79">
        <f>Part3!E33</f>
        <v>0</v>
      </c>
      <c r="E14" s="79">
        <f>Part3!F33</f>
        <v>0</v>
      </c>
    </row>
    <row r="15" spans="1:5" x14ac:dyDescent="0.35">
      <c r="A15" s="209">
        <v>4</v>
      </c>
      <c r="B15" s="210" t="s">
        <v>70</v>
      </c>
      <c r="C15" s="195">
        <f>SUM(C16:C18)</f>
        <v>28</v>
      </c>
      <c r="D15" s="197">
        <v>0</v>
      </c>
      <c r="E15" s="199">
        <v>0</v>
      </c>
    </row>
    <row r="16" spans="1:5" x14ac:dyDescent="0.35">
      <c r="A16" s="8">
        <v>4.0999999999999996</v>
      </c>
      <c r="B16" s="4" t="str">
        <f>Part4!_Toc25842604</f>
        <v>Management of Resources</v>
      </c>
      <c r="C16" s="2">
        <f>Part4!D2</f>
        <v>16</v>
      </c>
      <c r="D16" s="79">
        <f>Part4!E2</f>
        <v>0</v>
      </c>
      <c r="E16" s="79">
        <f>Part4!F2</f>
        <v>0</v>
      </c>
    </row>
    <row r="17" spans="1:5" x14ac:dyDescent="0.35">
      <c r="A17" s="8">
        <v>4.2</v>
      </c>
      <c r="B17" s="4" t="str">
        <f>Part4!B25</f>
        <v>Source of Materials</v>
      </c>
      <c r="C17" s="2">
        <f>Part4!D25</f>
        <v>4</v>
      </c>
      <c r="D17" s="79">
        <f>Part4!E25</f>
        <v>0</v>
      </c>
      <c r="E17" s="79">
        <f>Part4!F25</f>
        <v>0</v>
      </c>
    </row>
    <row r="18" spans="1:5" x14ac:dyDescent="0.35">
      <c r="A18" s="8" t="s">
        <v>120</v>
      </c>
      <c r="B18" s="5" t="str">
        <f>Part4!B32</f>
        <v>Stormwater Management</v>
      </c>
      <c r="C18" s="2">
        <f>Part4!D32</f>
        <v>8</v>
      </c>
      <c r="D18" s="79">
        <f>Part4!E32</f>
        <v>0</v>
      </c>
      <c r="E18" s="79">
        <f>Part4!F32</f>
        <v>0</v>
      </c>
    </row>
    <row r="19" spans="1:5" x14ac:dyDescent="0.35">
      <c r="A19" s="209">
        <v>5</v>
      </c>
      <c r="B19" s="210" t="s">
        <v>71</v>
      </c>
      <c r="C19" s="195">
        <f>SUM(C20:C22)</f>
        <v>20</v>
      </c>
      <c r="D19" s="197">
        <v>0</v>
      </c>
      <c r="E19" s="199">
        <v>0</v>
      </c>
    </row>
    <row r="20" spans="1:5" x14ac:dyDescent="0.35">
      <c r="A20" s="8">
        <v>5.0999999999999996</v>
      </c>
      <c r="B20" s="4" t="str">
        <f>Part5!_Toc25842604</f>
        <v>Native Plants</v>
      </c>
      <c r="C20" s="2">
        <f>Part5!D2</f>
        <v>5</v>
      </c>
      <c r="D20" s="2">
        <f>SUM(Part5!E3:E9)</f>
        <v>0</v>
      </c>
      <c r="E20" s="2">
        <f>SUM(Part5!F3:F9)</f>
        <v>0</v>
      </c>
    </row>
    <row r="21" spans="1:5" x14ac:dyDescent="0.35">
      <c r="A21" s="8">
        <v>5.2</v>
      </c>
      <c r="B21" s="4" t="str">
        <f>Part5!B10</f>
        <v>Biodiversity-sensitive Planting &amp; Design</v>
      </c>
      <c r="C21" s="2">
        <f>Part5!D10</f>
        <v>7</v>
      </c>
      <c r="D21" s="2">
        <f>SUM(Part5!E11:E20)</f>
        <v>0</v>
      </c>
      <c r="E21" s="2">
        <f>SUM(Part5!F11:F20)</f>
        <v>0</v>
      </c>
    </row>
    <row r="22" spans="1:5" x14ac:dyDescent="0.35">
      <c r="A22" s="8" t="s">
        <v>121</v>
      </c>
      <c r="B22" s="5" t="str">
        <f>Part5!B22</f>
        <v>Conservation of Habitats, Ecological Processes &amp; Wildlife</v>
      </c>
      <c r="C22" s="2">
        <f>Part5!D22</f>
        <v>8</v>
      </c>
      <c r="D22" s="2">
        <f>SUM(Part5!E23:E33)</f>
        <v>0</v>
      </c>
      <c r="E22" s="2">
        <f>SUM(Part5!F23:F33)</f>
        <v>0</v>
      </c>
    </row>
    <row r="23" spans="1:5" x14ac:dyDescent="0.35">
      <c r="A23" s="209">
        <v>6</v>
      </c>
      <c r="B23" s="210" t="s">
        <v>72</v>
      </c>
      <c r="C23" s="195">
        <f>SUM(C24:C27)</f>
        <v>33</v>
      </c>
      <c r="D23" s="197">
        <v>0</v>
      </c>
      <c r="E23" s="199">
        <v>0</v>
      </c>
    </row>
    <row r="24" spans="1:5" x14ac:dyDescent="0.35">
      <c r="A24" s="8">
        <v>6.1</v>
      </c>
      <c r="B24" s="4" t="str">
        <f>Part6!B2</f>
        <v>Design for Maintainability</v>
      </c>
      <c r="C24" s="2">
        <f>Part6!D2</f>
        <v>9</v>
      </c>
      <c r="D24" s="79">
        <f>Part6!E2</f>
        <v>0</v>
      </c>
      <c r="E24" s="79">
        <f>Part6!F2</f>
        <v>0</v>
      </c>
    </row>
    <row r="25" spans="1:5" x14ac:dyDescent="0.35">
      <c r="A25" s="8">
        <v>6.2</v>
      </c>
      <c r="B25" s="4" t="str">
        <f>Part6!_Toc25842604</f>
        <v>Maintenance Plans and Operations</v>
      </c>
      <c r="C25" s="2">
        <f>Part6!D16</f>
        <v>13</v>
      </c>
      <c r="D25" s="79">
        <f>Part6!E16</f>
        <v>0</v>
      </c>
      <c r="E25" s="79">
        <f>Part6!F16</f>
        <v>0</v>
      </c>
    </row>
    <row r="26" spans="1:5" x14ac:dyDescent="0.35">
      <c r="A26" s="8">
        <v>6.3</v>
      </c>
      <c r="B26" s="4" t="str">
        <f>Part6!B35</f>
        <v xml:space="preserve">Quality of Softscape and Hardscape </v>
      </c>
      <c r="C26" s="2">
        <f>Part6!D35</f>
        <v>6</v>
      </c>
      <c r="D26" s="79">
        <f>Part6!E35</f>
        <v>0</v>
      </c>
      <c r="E26" s="79">
        <f>Part6!F35</f>
        <v>0</v>
      </c>
    </row>
    <row r="27" spans="1:5" s="78" customFormat="1" x14ac:dyDescent="0.35">
      <c r="A27" s="93" t="s">
        <v>314</v>
      </c>
      <c r="B27" s="94" t="str">
        <f>Part6!B45</f>
        <v>Design for Skyrise Greenery Maintenance</v>
      </c>
      <c r="C27" s="95">
        <f>Part6!D45</f>
        <v>5</v>
      </c>
      <c r="D27" s="79">
        <f>Part6!E45</f>
        <v>0</v>
      </c>
      <c r="E27" s="79">
        <f>Part6!F45</f>
        <v>0</v>
      </c>
    </row>
    <row r="28" spans="1:5" s="88" customFormat="1" x14ac:dyDescent="0.35">
      <c r="A28" s="256"/>
      <c r="B28" s="258" t="s">
        <v>361</v>
      </c>
      <c r="C28" s="259">
        <v>138</v>
      </c>
      <c r="D28" s="257">
        <f>SUM(D3,D7,D10,D15,D19,D23)</f>
        <v>0</v>
      </c>
      <c r="E28" s="79">
        <f>SUM(E3,E7,E10,E15,E19,E23)</f>
        <v>0</v>
      </c>
    </row>
    <row r="29" spans="1:5" s="88" customFormat="1" x14ac:dyDescent="0.35">
      <c r="A29" s="212">
        <v>7</v>
      </c>
      <c r="B29" s="213" t="str">
        <f>Bonus!A1</f>
        <v>BONUS</v>
      </c>
      <c r="C29" s="211">
        <f>Bonus!B7</f>
        <v>5</v>
      </c>
      <c r="D29" s="198">
        <v>0</v>
      </c>
      <c r="E29" s="199">
        <v>0</v>
      </c>
    </row>
    <row r="30" spans="1:5" x14ac:dyDescent="0.35">
      <c r="A30" s="214"/>
      <c r="B30" s="215" t="s">
        <v>329</v>
      </c>
      <c r="C30" s="221">
        <f>SUM(C28,C29)</f>
        <v>143</v>
      </c>
      <c r="D30" s="197">
        <f>SUM(D28,D29)</f>
        <v>0</v>
      </c>
      <c r="E30" s="199">
        <f>SUM(E28,E29)</f>
        <v>0</v>
      </c>
    </row>
    <row r="31" spans="1:5" x14ac:dyDescent="0.35">
      <c r="A31" s="217"/>
      <c r="B31" s="218" t="s">
        <v>328</v>
      </c>
      <c r="C31" s="222"/>
      <c r="D31" s="220">
        <f>D30/C28</f>
        <v>0</v>
      </c>
      <c r="E31" s="200">
        <f>E30/C28</f>
        <v>0</v>
      </c>
    </row>
    <row r="32" spans="1:5" x14ac:dyDescent="0.35">
      <c r="A32" s="216"/>
      <c r="B32" s="219" t="s">
        <v>327</v>
      </c>
      <c r="C32" s="223"/>
      <c r="D32" s="202" t="str">
        <f>IF(D31&gt;=80%,"Platinum", IF(D31&gt;=75%,"Gold", IF(D31&gt;=70%,"Silver", IF(D31&gt;=50%,"Certified","Not Certified"))))</f>
        <v>Not Certified</v>
      </c>
      <c r="E32" s="203" t="str">
        <f>IF(E31&gt;=80%,"Platinum", IF(E31&gt;=75%,"Gold", IF(E31&gt;=70%,"Silver", IF(E31&gt;=50%,"Certified","Not Certified"))))</f>
        <v>Not Certified</v>
      </c>
    </row>
    <row r="34" spans="2:3" x14ac:dyDescent="0.35">
      <c r="B34" s="10" t="s">
        <v>108</v>
      </c>
      <c r="C34" s="10" t="s">
        <v>109</v>
      </c>
    </row>
    <row r="35" spans="2:3" x14ac:dyDescent="0.35">
      <c r="B35" s="10" t="s">
        <v>110</v>
      </c>
      <c r="C35" s="10" t="s">
        <v>111</v>
      </c>
    </row>
    <row r="36" spans="2:3" x14ac:dyDescent="0.35">
      <c r="B36" s="10" t="s">
        <v>112</v>
      </c>
      <c r="C36" s="10" t="s">
        <v>113</v>
      </c>
    </row>
    <row r="37" spans="2:3" x14ac:dyDescent="0.35">
      <c r="B37" s="10" t="s">
        <v>114</v>
      </c>
      <c r="C37" s="10" t="s">
        <v>115</v>
      </c>
    </row>
  </sheetData>
  <sheetProtection selectLockedCells="1"/>
  <conditionalFormatting sqref="D32:E32">
    <cfRule type="containsText" dxfId="4" priority="1" operator="containsText" text="Gold">
      <formula>NOT(ISERROR(SEARCH("Gold",D32)))</formula>
    </cfRule>
    <cfRule type="containsText" dxfId="3" priority="2" operator="containsText" text="Silver">
      <formula>NOT(ISERROR(SEARCH("Silver",D32)))</formula>
    </cfRule>
    <cfRule type="containsText" dxfId="2" priority="3" operator="containsText" text="Platinum">
      <formula>NOT(ISERROR(SEARCH("Platinum",D32)))</formula>
    </cfRule>
    <cfRule type="containsText" dxfId="1" priority="4" operator="containsText" text="Not Certified">
      <formula>NOT(ISERROR(SEARCH("Not Certified",D32)))</formula>
    </cfRule>
    <cfRule type="beginsWith" dxfId="0" priority="5" operator="beginsWith" text="Certified">
      <formula>LEFT(D32,LEN("Certified"))="Certified"</formula>
    </cfRule>
  </conditionalFormatting>
  <pageMargins left="0.25" right="0.25" top="0.75" bottom="0.75" header="0.3" footer="0.3"/>
  <pageSetup paperSize="9" orientation="portrait" r:id="rId1"/>
  <headerFooter>
    <oddHeader>&amp;L&amp;"-,Bold"&amp;12LEAF ASSESSMENT
EXISTING PARKS&amp;R&amp;"-,Bold"&amp;12SUMMARY</oddHeader>
    <oddFooter>&amp;L&amp;9Version 2.3&amp;C&amp;9Updated Jan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32AE8-F2E8-4292-981F-D7D1653A0D39}">
  <dimension ref="A1:C29"/>
  <sheetViews>
    <sheetView showGridLines="0" showRuler="0" view="pageLayout" zoomScaleNormal="100" workbookViewId="0">
      <selection activeCell="B3" sqref="B3"/>
    </sheetView>
  </sheetViews>
  <sheetFormatPr defaultRowHeight="14.5" x14ac:dyDescent="0.35"/>
  <cols>
    <col min="1" max="1" width="4.81640625" customWidth="1"/>
    <col min="2" max="2" width="35.81640625" customWidth="1"/>
    <col min="3" max="3" width="54.1796875" style="17" customWidth="1"/>
  </cols>
  <sheetData>
    <row r="1" spans="1:3" s="9" customFormat="1" x14ac:dyDescent="0.35">
      <c r="A1" s="10"/>
      <c r="C1" s="17"/>
    </row>
    <row r="2" spans="1:3" ht="15.75" customHeight="1" x14ac:dyDescent="0.35">
      <c r="A2" s="15" t="s">
        <v>122</v>
      </c>
      <c r="B2" s="14"/>
      <c r="C2" s="18" t="s">
        <v>164</v>
      </c>
    </row>
    <row r="3" spans="1:3" ht="24" x14ac:dyDescent="0.35">
      <c r="A3" s="12">
        <v>1</v>
      </c>
      <c r="B3" s="13" t="s">
        <v>142</v>
      </c>
      <c r="C3" s="91" t="s">
        <v>123</v>
      </c>
    </row>
    <row r="4" spans="1:3" x14ac:dyDescent="0.35">
      <c r="A4" s="12">
        <v>2</v>
      </c>
      <c r="B4" s="3" t="s">
        <v>165</v>
      </c>
      <c r="C4" s="92" t="s">
        <v>166</v>
      </c>
    </row>
    <row r="5" spans="1:3" ht="15.75" customHeight="1" x14ac:dyDescent="0.35">
      <c r="A5" s="16" t="s">
        <v>124</v>
      </c>
      <c r="B5" s="14"/>
      <c r="C5" s="48" t="s">
        <v>164</v>
      </c>
    </row>
    <row r="6" spans="1:3" x14ac:dyDescent="0.35">
      <c r="A6" s="12">
        <v>1</v>
      </c>
      <c r="B6" s="13" t="s">
        <v>143</v>
      </c>
      <c r="C6" s="91" t="s">
        <v>125</v>
      </c>
    </row>
    <row r="7" spans="1:3" x14ac:dyDescent="0.35">
      <c r="A7" s="12">
        <v>2</v>
      </c>
      <c r="B7" s="13" t="s">
        <v>144</v>
      </c>
      <c r="C7" s="92" t="s">
        <v>167</v>
      </c>
    </row>
    <row r="8" spans="1:3" ht="24" x14ac:dyDescent="0.35">
      <c r="A8" s="12">
        <v>3</v>
      </c>
      <c r="B8" s="13" t="s">
        <v>145</v>
      </c>
      <c r="C8" s="91" t="s">
        <v>126</v>
      </c>
    </row>
    <row r="9" spans="1:3" x14ac:dyDescent="0.35">
      <c r="A9" s="12">
        <v>4</v>
      </c>
      <c r="B9" s="13" t="s">
        <v>146</v>
      </c>
      <c r="C9" s="91" t="s">
        <v>127</v>
      </c>
    </row>
    <row r="10" spans="1:3" ht="60" x14ac:dyDescent="0.35">
      <c r="A10" s="12">
        <v>5</v>
      </c>
      <c r="B10" s="13" t="s">
        <v>147</v>
      </c>
      <c r="C10" s="91" t="s">
        <v>128</v>
      </c>
    </row>
    <row r="11" spans="1:3" ht="24" x14ac:dyDescent="0.35">
      <c r="A11" s="12">
        <v>6</v>
      </c>
      <c r="B11" s="13" t="s">
        <v>148</v>
      </c>
      <c r="C11" s="91" t="s">
        <v>129</v>
      </c>
    </row>
    <row r="12" spans="1:3" ht="36" x14ac:dyDescent="0.35">
      <c r="A12" s="12">
        <v>7</v>
      </c>
      <c r="B12" s="13" t="s">
        <v>149</v>
      </c>
      <c r="C12" s="91" t="s">
        <v>130</v>
      </c>
    </row>
    <row r="13" spans="1:3" x14ac:dyDescent="0.35">
      <c r="A13" s="12">
        <v>8</v>
      </c>
      <c r="B13" s="13" t="s">
        <v>150</v>
      </c>
      <c r="C13" s="91" t="s">
        <v>131</v>
      </c>
    </row>
    <row r="14" spans="1:3" ht="29" x14ac:dyDescent="0.35">
      <c r="A14" s="12">
        <v>9</v>
      </c>
      <c r="B14" s="13" t="s">
        <v>151</v>
      </c>
      <c r="C14" s="91" t="s">
        <v>132</v>
      </c>
    </row>
    <row r="15" spans="1:3" x14ac:dyDescent="0.35">
      <c r="A15" s="12">
        <v>10</v>
      </c>
      <c r="B15" s="13" t="s">
        <v>152</v>
      </c>
      <c r="C15" s="91" t="s">
        <v>133</v>
      </c>
    </row>
    <row r="16" spans="1:3" ht="48" x14ac:dyDescent="0.35">
      <c r="A16" s="12">
        <v>11</v>
      </c>
      <c r="B16" s="13" t="s">
        <v>153</v>
      </c>
      <c r="C16" s="91" t="s">
        <v>134</v>
      </c>
    </row>
    <row r="17" spans="1:3" x14ac:dyDescent="0.35">
      <c r="A17" s="12">
        <v>12</v>
      </c>
      <c r="B17" s="13" t="s">
        <v>154</v>
      </c>
      <c r="C17" s="91" t="s">
        <v>135</v>
      </c>
    </row>
    <row r="18" spans="1:3" x14ac:dyDescent="0.35">
      <c r="A18" s="12">
        <v>13</v>
      </c>
      <c r="B18" s="13" t="s">
        <v>155</v>
      </c>
      <c r="C18" s="92" t="s">
        <v>168</v>
      </c>
    </row>
    <row r="19" spans="1:3" ht="29" x14ac:dyDescent="0.35">
      <c r="A19" s="12">
        <v>14</v>
      </c>
      <c r="B19" s="13" t="s">
        <v>156</v>
      </c>
      <c r="C19" s="92" t="s">
        <v>169</v>
      </c>
    </row>
    <row r="20" spans="1:3" x14ac:dyDescent="0.35">
      <c r="A20" s="12">
        <v>15</v>
      </c>
      <c r="B20" s="13" t="s">
        <v>157</v>
      </c>
      <c r="C20" s="91" t="s">
        <v>136</v>
      </c>
    </row>
    <row r="21" spans="1:3" x14ac:dyDescent="0.35">
      <c r="A21" s="12">
        <v>16</v>
      </c>
      <c r="B21" s="13" t="s">
        <v>158</v>
      </c>
      <c r="C21" s="91" t="s">
        <v>137</v>
      </c>
    </row>
    <row r="22" spans="1:3" ht="29" x14ac:dyDescent="0.35">
      <c r="A22" s="12">
        <v>17</v>
      </c>
      <c r="B22" s="13" t="s">
        <v>159</v>
      </c>
      <c r="C22" s="91" t="s">
        <v>138</v>
      </c>
    </row>
    <row r="23" spans="1:3" ht="29" x14ac:dyDescent="0.35">
      <c r="A23" s="12">
        <v>18</v>
      </c>
      <c r="B23" s="13" t="s">
        <v>160</v>
      </c>
      <c r="C23" s="91" t="s">
        <v>139</v>
      </c>
    </row>
    <row r="24" spans="1:3" x14ac:dyDescent="0.35">
      <c r="A24" s="12">
        <v>19</v>
      </c>
      <c r="B24" s="13" t="s">
        <v>161</v>
      </c>
      <c r="C24" s="91" t="s">
        <v>140</v>
      </c>
    </row>
    <row r="25" spans="1:3" ht="24" x14ac:dyDescent="0.35">
      <c r="A25" s="12">
        <v>20</v>
      </c>
      <c r="B25" s="13" t="s">
        <v>162</v>
      </c>
      <c r="C25" s="91" t="s">
        <v>141</v>
      </c>
    </row>
    <row r="26" spans="1:3" ht="48" x14ac:dyDescent="0.35">
      <c r="A26" s="12">
        <v>21</v>
      </c>
      <c r="B26" s="13" t="s">
        <v>163</v>
      </c>
      <c r="C26" s="92" t="s">
        <v>170</v>
      </c>
    </row>
    <row r="29" spans="1:3" x14ac:dyDescent="0.35">
      <c r="C29" s="19"/>
    </row>
  </sheetData>
  <sheetProtection selectLockedCells="1"/>
  <pageMargins left="0.34375" right="0.36458333333333331" top="0.75" bottom="0.75" header="0.3" footer="0.3"/>
  <pageSetup paperSize="9" orientation="portrait" r:id="rId1"/>
  <headerFooter>
    <oddHeader>&amp;L&amp;"-,Bold"&amp;12RESOURCES&amp;R&amp;"-,Bold"&amp;12LEAF ASSESSMENT CRITERIA FOR EXISTING PARKS</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36313A863DFBA4B9A1116F145512F5D" ma:contentTypeVersion="1" ma:contentTypeDescription="Create a new document." ma:contentTypeScope="" ma:versionID="c56e2c86214e1b1059cb69f20c79cfb0">
  <xsd:schema xmlns:xsd="http://www.w3.org/2001/XMLSchema" xmlns:xs="http://www.w3.org/2001/XMLSchema" xmlns:p="http://schemas.microsoft.com/office/2006/metadata/properties" xmlns:ns2="b21f3a1a-2eac-4dd5-b970-ecc04f6aab51" targetNamespace="http://schemas.microsoft.com/office/2006/metadata/properties" ma:root="true" ma:fieldsID="6c511875ffa9c752994b985a64c18b39" ns2:_="">
    <xsd:import namespace="b21f3a1a-2eac-4dd5-b970-ecc04f6aab5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f3a1a-2eac-4dd5-b970-ecc04f6aab5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C058A2-8B01-41E4-A29D-0F5DC0826286}">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2720189-E1DD-408E-A901-B1FE696312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f3a1a-2eac-4dd5-b970-ecc04f6aab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D4D2FD-9A2A-4FBC-9D6F-F4BC6CDF05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Part1</vt:lpstr>
      <vt:lpstr>Part2</vt:lpstr>
      <vt:lpstr>Part3</vt:lpstr>
      <vt:lpstr>Part4</vt:lpstr>
      <vt:lpstr>Part5</vt:lpstr>
      <vt:lpstr>Part6</vt:lpstr>
      <vt:lpstr>Bonus</vt:lpstr>
      <vt:lpstr>Summary</vt:lpstr>
      <vt:lpstr>Resources</vt:lpstr>
      <vt:lpstr>Part1!_Toc25842604</vt:lpstr>
      <vt:lpstr>Part2!_Toc25842604</vt:lpstr>
      <vt:lpstr>Part3!_Toc25842604</vt:lpstr>
      <vt:lpstr>Part4!_Toc25842604</vt:lpstr>
      <vt:lpstr>Part5!_Toc25842604</vt:lpstr>
      <vt:lpstr>Part6!_Toc25842604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LOKE (NPARKS)</dc:creator>
  <cp:lastModifiedBy>Yoke Sim TAN (NPARKS)</cp:lastModifiedBy>
  <cp:lastPrinted>2023-01-09T08:04:01Z</cp:lastPrinted>
  <dcterms:created xsi:type="dcterms:W3CDTF">2020-02-13T10:10:37Z</dcterms:created>
  <dcterms:modified xsi:type="dcterms:W3CDTF">2023-01-12T08:27:35Z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f288355-fb4c-44cd-b9ca-40cfc2aee5f8_Enabled">
    <vt:lpwstr>True</vt:lpwstr>
  </property>
  <property fmtid="{D5CDD505-2E9C-101B-9397-08002B2CF9AE}" pid="3" name="MSIP_Label_4f288355-fb4c-44cd-b9ca-40cfc2aee5f8_SiteId">
    <vt:lpwstr>0b11c524-9a1c-4e1b-84cb-6336aefc2243</vt:lpwstr>
  </property>
  <property fmtid="{D5CDD505-2E9C-101B-9397-08002B2CF9AE}" pid="4" name="MSIP_Label_4f288355-fb4c-44cd-b9ca-40cfc2aee5f8_Owner">
    <vt:lpwstr>Pamela_LOKE@nparks.gov.sg</vt:lpwstr>
  </property>
  <property fmtid="{D5CDD505-2E9C-101B-9397-08002B2CF9AE}" pid="5" name="MSIP_Label_4f288355-fb4c-44cd-b9ca-40cfc2aee5f8_SetDate">
    <vt:lpwstr>2020-02-13T10:42:37.4198536Z</vt:lpwstr>
  </property>
  <property fmtid="{D5CDD505-2E9C-101B-9397-08002B2CF9AE}" pid="6" name="MSIP_Label_4f288355-fb4c-44cd-b9ca-40cfc2aee5f8_Name">
    <vt:lpwstr>NON-SENSITIVE</vt:lpwstr>
  </property>
  <property fmtid="{D5CDD505-2E9C-101B-9397-08002B2CF9AE}" pid="7" name="MSIP_Label_4f288355-fb4c-44cd-b9ca-40cfc2aee5f8_Application">
    <vt:lpwstr>Microsoft Azure Information Protection</vt:lpwstr>
  </property>
  <property fmtid="{D5CDD505-2E9C-101B-9397-08002B2CF9AE}" pid="8" name="MSIP_Label_4f288355-fb4c-44cd-b9ca-40cfc2aee5f8_ActionId">
    <vt:lpwstr>c51989f3-ee77-4e14-ba86-9d1d648f2f39</vt:lpwstr>
  </property>
  <property fmtid="{D5CDD505-2E9C-101B-9397-08002B2CF9AE}" pid="9" name="MSIP_Label_4f288355-fb4c-44cd-b9ca-40cfc2aee5f8_Parent">
    <vt:lpwstr>3f9331f7-95a2-472a-92bc-d73219eb516b</vt:lpwstr>
  </property>
  <property fmtid="{D5CDD505-2E9C-101B-9397-08002B2CF9AE}" pid="10" name="MSIP_Label_4f288355-fb4c-44cd-b9ca-40cfc2aee5f8_Extended_MSFT_Method">
    <vt:lpwstr>Automatic</vt:lpwstr>
  </property>
  <property fmtid="{D5CDD505-2E9C-101B-9397-08002B2CF9AE}" pid="11" name="ContentTypeId">
    <vt:lpwstr>0x010100D36313A863DFBA4B9A1116F145512F5D</vt:lpwstr>
  </property>
  <property fmtid="{D5CDD505-2E9C-101B-9397-08002B2CF9AE}" pid="12" name="MSIP_Label_4aaa7e78-45b1-4890-b8a3-003d1d728a3e_Enabled">
    <vt:lpwstr>true</vt:lpwstr>
  </property>
  <property fmtid="{D5CDD505-2E9C-101B-9397-08002B2CF9AE}" pid="13" name="MSIP_Label_4aaa7e78-45b1-4890-b8a3-003d1d728a3e_SetDate">
    <vt:lpwstr>2022-08-22T09:04:43Z</vt:lpwstr>
  </property>
  <property fmtid="{D5CDD505-2E9C-101B-9397-08002B2CF9AE}" pid="14" name="MSIP_Label_4aaa7e78-45b1-4890-b8a3-003d1d728a3e_Method">
    <vt:lpwstr>Privileged</vt:lpwstr>
  </property>
  <property fmtid="{D5CDD505-2E9C-101B-9397-08002B2CF9AE}" pid="15" name="MSIP_Label_4aaa7e78-45b1-4890-b8a3-003d1d728a3e_Name">
    <vt:lpwstr>Non Sensitive</vt:lpwstr>
  </property>
  <property fmtid="{D5CDD505-2E9C-101B-9397-08002B2CF9AE}" pid="16" name="MSIP_Label_4aaa7e78-45b1-4890-b8a3-003d1d728a3e_SiteId">
    <vt:lpwstr>0b11c524-9a1c-4e1b-84cb-6336aefc2243</vt:lpwstr>
  </property>
  <property fmtid="{D5CDD505-2E9C-101B-9397-08002B2CF9AE}" pid="17" name="MSIP_Label_4aaa7e78-45b1-4890-b8a3-003d1d728a3e_ActionId">
    <vt:lpwstr>94cb8267-3376-46a0-acc8-17a9fe7c7351</vt:lpwstr>
  </property>
  <property fmtid="{D5CDD505-2E9C-101B-9397-08002B2CF9AE}" pid="18" name="MSIP_Label_4aaa7e78-45b1-4890-b8a3-003d1d728a3e_ContentBits">
    <vt:lpwstr>0</vt:lpwstr>
  </property>
</Properties>
</file>